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atolijs.L\Desktop\"/>
    </mc:Choice>
  </mc:AlternateContent>
  <xr:revisionPtr revIDLastSave="0" documentId="10_ncr:8100000_{53D18E4C-E8D9-4CDA-B0CC-24065AA5426C}" xr6:coauthVersionLast="34" xr6:coauthVersionMax="34" xr10:uidLastSave="{00000000-0000-0000-0000-000000000000}"/>
  <bookViews>
    <workbookView xWindow="0" yWindow="0" windowWidth="19440" windowHeight="12435" tabRatio="832" xr2:uid="{00000000-000D-0000-FFFF-FFFF00000000}"/>
  </bookViews>
  <sheets>
    <sheet name="KOPT" sheetId="153" r:id="rId1"/>
    <sheet name="PasKOPT" sheetId="151" r:id="rId2"/>
    <sheet name="1-BD" sheetId="150" r:id="rId3"/>
    <sheet name="celtniecība" sheetId="162" r:id="rId4"/>
    <sheet name="2-IeT" sheetId="154" r:id="rId5"/>
    <sheet name="Ventilācija" sheetId="163" r:id="rId6"/>
    <sheet name="EL un VS" sheetId="164" r:id="rId7"/>
  </sheets>
  <definedNames>
    <definedName name="_xlnm.Print_Area" localSheetId="2">'1-BD'!$A$1:$H$24</definedName>
    <definedName name="_xlnm.Print_Area" localSheetId="4">'2-IeT'!$A$1:$G$25</definedName>
    <definedName name="_xlnm.Print_Area" localSheetId="0">KOPT!$A$1:$D$24</definedName>
    <definedName name="_xlnm.Print_Area" localSheetId="1">PasKOPT!$A$1:$D$29</definedName>
    <definedName name="_xlnm.Print_Titles" localSheetId="2">'1-BD'!$7:$10</definedName>
    <definedName name="_xlnm.Print_Titles" localSheetId="4">'2-IeT'!$7:$9</definedName>
    <definedName name="_xlnm.Print_Titles" localSheetId="0">KOPT!$7:$10</definedName>
    <definedName name="_xlnm.Print_Titles" localSheetId="1">PasKOPT!$7:$10</definedName>
  </definedNames>
  <calcPr calcId="162913" concurrentCalc="0"/>
</workbook>
</file>

<file path=xl/calcChain.xml><?xml version="1.0" encoding="utf-8"?>
<calcChain xmlns="http://schemas.openxmlformats.org/spreadsheetml/2006/main">
  <c r="A98" i="163" l="1"/>
  <c r="A99" i="163"/>
  <c r="A100" i="163"/>
  <c r="A101" i="163"/>
  <c r="A102" i="163"/>
  <c r="A103" i="163"/>
  <c r="A104" i="163"/>
  <c r="A105" i="163"/>
  <c r="A78" i="163"/>
  <c r="A79" i="163"/>
  <c r="A80" i="163"/>
  <c r="A81" i="163"/>
  <c r="A82" i="163"/>
  <c r="A83" i="163"/>
  <c r="A84" i="163"/>
  <c r="A85" i="163"/>
  <c r="A86" i="163"/>
  <c r="A87" i="163"/>
  <c r="A88" i="163"/>
  <c r="A89" i="163"/>
  <c r="A90" i="163"/>
  <c r="A91" i="163"/>
  <c r="A92" i="163"/>
  <c r="A93" i="163"/>
  <c r="A67" i="163"/>
  <c r="A68" i="163"/>
  <c r="A69" i="163"/>
  <c r="A70" i="163"/>
  <c r="A71" i="163"/>
  <c r="A72" i="163"/>
  <c r="A73" i="163"/>
  <c r="A74" i="163"/>
  <c r="A48" i="163"/>
  <c r="A49" i="163"/>
  <c r="A50" i="163"/>
  <c r="A51" i="163"/>
  <c r="A52" i="163"/>
  <c r="A53" i="163"/>
  <c r="A54" i="163"/>
  <c r="A55" i="163"/>
  <c r="A56" i="163"/>
  <c r="A57" i="163"/>
  <c r="A58" i="163"/>
  <c r="A59" i="163"/>
  <c r="A60" i="163"/>
  <c r="A61" i="163"/>
  <c r="A62" i="163"/>
  <c r="A63" i="163"/>
  <c r="A64" i="163"/>
  <c r="D113" i="162"/>
  <c r="D115" i="162"/>
  <c r="D116" i="162"/>
  <c r="D110" i="162"/>
  <c r="D109" i="162"/>
  <c r="D101" i="162"/>
  <c r="D102" i="162"/>
  <c r="D103" i="162"/>
  <c r="D95" i="162"/>
  <c r="D96" i="162"/>
  <c r="D86" i="162"/>
  <c r="D87" i="162"/>
  <c r="D88" i="162"/>
  <c r="D83" i="162"/>
  <c r="D84" i="162"/>
  <c r="C74" i="162"/>
  <c r="C73" i="162"/>
  <c r="C75" i="162"/>
  <c r="C77" i="162"/>
  <c r="D64" i="162"/>
  <c r="D65" i="162"/>
  <c r="D60" i="162"/>
  <c r="D61" i="162"/>
  <c r="D62" i="162"/>
  <c r="D58" i="162"/>
  <c r="D59" i="162"/>
  <c r="D57" i="162"/>
  <c r="D53" i="162"/>
  <c r="D54" i="162"/>
  <c r="D55" i="162"/>
  <c r="D52" i="162"/>
  <c r="D50" i="162"/>
  <c r="D51" i="162"/>
  <c r="D49" i="162"/>
  <c r="D44" i="162"/>
  <c r="D41" i="162"/>
  <c r="D39" i="162"/>
  <c r="D40" i="162"/>
  <c r="D29" i="162"/>
  <c r="D30" i="162"/>
  <c r="D28" i="162"/>
  <c r="D27" i="162"/>
  <c r="D31" i="162"/>
  <c r="D23" i="162"/>
  <c r="D22" i="162"/>
  <c r="D21" i="162"/>
  <c r="D117" i="162"/>
  <c r="D118" i="162"/>
  <c r="D119" i="162"/>
  <c r="D114" i="162"/>
  <c r="D70" i="162"/>
  <c r="D66" i="162"/>
  <c r="D67" i="162"/>
  <c r="D69" i="162"/>
  <c r="D68" i="162"/>
  <c r="D91" i="162"/>
  <c r="D89" i="162"/>
  <c r="D90" i="162"/>
  <c r="D93" i="162"/>
  <c r="D92" i="162"/>
  <c r="A12" i="163"/>
  <c r="A13" i="163"/>
  <c r="A14" i="163"/>
  <c r="A15" i="163"/>
  <c r="A16" i="163"/>
  <c r="A17" i="163"/>
  <c r="A18" i="163"/>
  <c r="A19" i="163"/>
  <c r="A20" i="163"/>
  <c r="A21" i="163"/>
  <c r="A22" i="163"/>
  <c r="A23" i="163"/>
  <c r="A24" i="163"/>
  <c r="A25" i="163"/>
  <c r="A26" i="163"/>
  <c r="A27" i="163"/>
  <c r="A28" i="163"/>
  <c r="A42" i="163"/>
  <c r="A43" i="163"/>
  <c r="A44" i="163"/>
  <c r="A45" i="163"/>
  <c r="A46" i="163"/>
  <c r="O5" i="164"/>
  <c r="O5" i="162"/>
  <c r="F5" i="150"/>
  <c r="C17" i="154"/>
  <c r="D11" i="153"/>
  <c r="D14" i="153"/>
  <c r="D15" i="153"/>
  <c r="D16" i="153"/>
  <c r="F6" i="153"/>
</calcChain>
</file>

<file path=xl/sharedStrings.xml><?xml version="1.0" encoding="utf-8"?>
<sst xmlns="http://schemas.openxmlformats.org/spreadsheetml/2006/main" count="628" uniqueCount="259">
  <si>
    <t>KOPĀ</t>
  </si>
  <si>
    <t>Objekta nosaukums:</t>
  </si>
  <si>
    <t>Objekta adrese: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</si>
  <si>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</si>
  <si>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</si>
  <si>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</si>
  <si>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</si>
  <si>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</si>
  <si>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</si>
  <si>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</si>
  <si>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</si>
  <si>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</si>
  <si>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</si>
  <si>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</si>
  <si>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</si>
  <si>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</si>
  <si>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</si>
  <si>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Nr.</t>
  </si>
  <si>
    <t>Objekta nosaukums</t>
  </si>
  <si>
    <t>PAVISAM BŪVNIECĪBAS IZMAKSAS</t>
  </si>
  <si>
    <t>t.sk. darba aizsardzībai</t>
  </si>
  <si>
    <t>PVN 21%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</si>
  <si>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</si>
  <si>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</si>
  <si>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</si>
  <si>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</si>
  <si>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</si>
  <si>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</si>
  <si>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</si>
  <si>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VISPĀRĒJIE BŪVDARBI</t>
  </si>
  <si>
    <t xml:space="preserve"> 1-1</t>
  </si>
  <si>
    <t>SPECIALIZĒTIE DARBI- IEKŠĒJIE TĪKLI, SISTĒMAS</t>
  </si>
  <si>
    <t>APKURE</t>
  </si>
  <si>
    <t>ELEKTROAPGĀDE UN APGAISMOJUMS</t>
  </si>
  <si>
    <t>VĀJSTRĀVU TĪKLI</t>
  </si>
  <si>
    <t>m</t>
  </si>
  <si>
    <t>laika norma   (c/h)</t>
  </si>
  <si>
    <t>darba samaksas likme 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</si>
  <si>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</si>
  <si>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</si>
  <si>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</si>
  <si>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</si>
  <si>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</si>
  <si>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</si>
  <si>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kompl.</t>
  </si>
  <si>
    <t>Sešpadsmit</t>
  </si>
  <si>
    <t/>
  </si>
  <si>
    <t xml:space="preserve"> tūkstoši </t>
  </si>
  <si>
    <t>septiņi</t>
  </si>
  <si>
    <t xml:space="preserve">septiņi simti </t>
  </si>
  <si>
    <t>piec</t>
  </si>
  <si>
    <t xml:space="preserve">piecdesmit </t>
  </si>
  <si>
    <t>pieci</t>
  </si>
  <si>
    <t xml:space="preserve">pieci EUR, </t>
  </si>
  <si>
    <t>70 centi</t>
  </si>
  <si>
    <t>Sešpadsmit tūkstoši septiņi simti piecdesmit pieci EUR, 70 centi</t>
  </si>
  <si>
    <t>Celtniecības darbi</t>
  </si>
  <si>
    <t>Būves nosaukums:VISPĀRĒJIE BŪVDARBI</t>
  </si>
  <si>
    <t>gab.</t>
  </si>
  <si>
    <t>Materiālu, būvgružu transporta izdevumi</t>
  </si>
  <si>
    <t>Telpu remonts</t>
  </si>
  <si>
    <t>Tāme sastādīta 2017.gada tirgus cenās</t>
  </si>
  <si>
    <r>
      <t>Tāmes tiešās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</si>
  <si>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Tāme sastādīta 2018.gada tirgus cenās</t>
  </si>
  <si>
    <r>
      <t>Tāmes izmaksas (</t>
    </r>
    <r>
      <rPr>
        <i/>
        <sz val="10"/>
        <rFont val="Times New Roman"/>
        <family val="1"/>
        <charset val="186"/>
      </rPr>
      <t>euro)</t>
    </r>
  </si>
  <si>
    <r>
      <t>Darba alga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</si>
  <si>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Materiāli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) </t>
    </r>
  </si>
  <si>
    <r>
      <t>Mehānismi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</si>
  <si>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Darba devēja sociālais nodoklis 24,09%</t>
  </si>
  <si>
    <r>
      <t>Objekta izmaksas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) </t>
    </r>
  </si>
  <si>
    <r>
      <t>Tāmes tiešās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ar PVN</t>
    </r>
  </si>
  <si>
    <t>Jaunrades centra telpu vienkāršotai atjaunošanai</t>
  </si>
  <si>
    <t>Raiņa ielā 3, Sigulda, Siguldas novads, LV-2150</t>
  </si>
  <si>
    <t>Tāme sastādīta: 2018.gada 10. augustā</t>
  </si>
  <si>
    <t>Objekta nosaukums: Jaunrades centra telpu vienkāršotai atjaunošanai</t>
  </si>
  <si>
    <t>Objekta adrese:Raiņa ielā 3, Sigulda, Siguldas novads, LV-2150</t>
  </si>
  <si>
    <t>Peļņa _%</t>
  </si>
  <si>
    <t>Virsizdevumi _%</t>
  </si>
  <si>
    <t>Pirmais stāvs</t>
  </si>
  <si>
    <t>Vējtveris 1.01</t>
  </si>
  <si>
    <t>Grīdas remonts ar pašizlīdzinošo slāni vējtvera daļā</t>
  </si>
  <si>
    <t>Vējtvera sienu kontrukcijas izbūve</t>
  </si>
  <si>
    <t>Ierīkot nesošu metāla kontrukcijas elementus ar stiprinājumiem piegrīdas</t>
  </si>
  <si>
    <t>Pēc specifikācijas V1. Izmērs 1930x2450mm,  Profils: KBE 76, Profilu krāsa: Schokobraun (RAL 8875) / balts, Stikla pakete: 6cf / 14 / 4LowE (Pakete ar selektīvo stiklu, Ug=1.2), 4. Drenāža ārā, 5. 8355: Stūra profils 90, 2450mm x 2gab, Uw &lt;= 1.29.</t>
  </si>
  <si>
    <t xml:space="preserve">Pēc specifikācijas D2. Izmērs 1210x2450mm, Profils: KBE 76 durvis, Profilu krāsa: Schokobraun (RAL 8875) / balta, Stikla pakete: 4cf / 16 / 4LowE (Pakete ar selektīvo stiklu, Ug=1.1). Furnitūra: greenteQ durvju eņġe brūna, atslēga ar 4 ruļļiem , pie aizslēgšanas paredzēts pacelt rokturi. Nestandarta drenāža. Uw &lt;= 1.30. Durvju aizvērējs Geze
</t>
  </si>
  <si>
    <t xml:space="preserve">Pēc specifikācijas V3. Izmērs 2000x1350mm. Profils: KBE 76, Profilu krāsa: balta, Stikla pakete: Plāksne 24mm, balts, Ug=1.2, 4. Drenāža ārā,  Palodzes: Ārēja palodze cink. 400mm, 6820mm 6. Uw &lt;= 1.18.
</t>
  </si>
  <si>
    <t>Ārēja palodze cink. 400mm (1gab.)</t>
  </si>
  <si>
    <t>Vējtvera griestu kontrukcijas izbūve</t>
  </si>
  <si>
    <t>Ierīkot koka karkasu uz metāla profila starpsienām 45*70 mm, stiprinot ar leņķiem pie sienu konstrukcijas</t>
  </si>
  <si>
    <t xml:space="preserve">Ierīkot  b-75mm skaņas izolāciju  </t>
  </si>
  <si>
    <t>Vate b-75 mm</t>
  </si>
  <si>
    <t>OSB plātnes griestu apšuvums abpusēji griestiem</t>
  </si>
  <si>
    <t>OSB 12 mm</t>
  </si>
  <si>
    <t>Ģipškartona plātnes sienu apšuvums griestiem</t>
  </si>
  <si>
    <t>Reģipsis 12 mm</t>
  </si>
  <si>
    <t xml:space="preserve">Špaktelēt un slīpēt  griestu  plaknes </t>
  </si>
  <si>
    <t xml:space="preserve">Špakteļmassa </t>
  </si>
  <si>
    <t>Gruntēt griestu plaknes ar gruntskrāsu</t>
  </si>
  <si>
    <t xml:space="preserve">Gruntskrāsa </t>
  </si>
  <si>
    <t>Krāsot griestu, sienu plaknes divas reizes</t>
  </si>
  <si>
    <t>Sadolin,Bindo 12</t>
  </si>
  <si>
    <t>Sadolin,AkzoNobel 296-ON.00.49,Tonēšana</t>
  </si>
  <si>
    <t>Sanmezgls 1.3</t>
  </si>
  <si>
    <t>Pisuāra nomaiņa pret izlietni</t>
  </si>
  <si>
    <t>Izlietne , jaucējkrāns, sifons</t>
  </si>
  <si>
    <t>Sanmezgls 1.10</t>
  </si>
  <si>
    <t>Ierīkot starpsienas  b-50mm  ar  metāla  profilu  karkasu  1xCW50, durvju ailēs ievietot atbilstošu Knauf aiļu kontrukciju profilus ar stiprinājuma leņķiem pie grīdas</t>
  </si>
  <si>
    <t xml:space="preserve">Ierīkot  b-50mm skaņas izolāciju  </t>
  </si>
  <si>
    <t>Laminētas plātnes sienu apšuvums abpusēji</t>
  </si>
  <si>
    <t>Saplāksnis 15 mm</t>
  </si>
  <si>
    <t>Durvju izveide no saplākšņa loksnes, t.sk furnitūra</t>
  </si>
  <si>
    <t>Sienu flīzēšana (atlekušo flīžu demontāža, sienas pamatnes rekontrukcija, atkārtota flīzēšana un šuvošana)</t>
  </si>
  <si>
    <t xml:space="preserve">WC klozetpods komplektā ar skrūvēm, skalošanas kasti, pievienošanas cauruli, sēdriņķi un vāku, invalīdu roku balstu </t>
  </si>
  <si>
    <t>Poda pievienošana (izvadu monāža, ūdenspievada montāža, bojāto flīžu remonts)</t>
  </si>
  <si>
    <t>Halle 1.20</t>
  </si>
  <si>
    <t xml:space="preserve">Pāršpaktelēt un slīpēt  sienu  plaknes </t>
  </si>
  <si>
    <t>Gruntēt sienu plaknes ar gruntskrāsu</t>
  </si>
  <si>
    <t>Krāsot sienu plaknes divas reizes</t>
  </si>
  <si>
    <t>Sadolin,Bindo 10 lateksa krāsa</t>
  </si>
  <si>
    <t>Sadolin, Gaiši dzeltens ON.00.49, Tonēšana</t>
  </si>
  <si>
    <t>Sadolin, Pelēks 104-H1.11.86, Tonēšana</t>
  </si>
  <si>
    <t>Kāpņu apakšu sagatavošana apdarei, t.sk izdrupušā fragmenta remonts</t>
  </si>
  <si>
    <t>Gruntēt kāpņu apakšu plaknes ar gruntskrāsu</t>
  </si>
  <si>
    <t>Krāsot kāpņu apakšu plaknes divas reizes</t>
  </si>
  <si>
    <t>Grīdas pamatnes sagatavošana (telpas 1.01,1.20,1.21)</t>
  </si>
  <si>
    <t>Vinila seguma ieklāšana</t>
  </si>
  <si>
    <t>Grunts PE 360</t>
  </si>
  <si>
    <t>Špakteļmasa NC 182</t>
  </si>
  <si>
    <t>Līme KE 418</t>
  </si>
  <si>
    <t>Vinila segums Tarket</t>
  </si>
  <si>
    <t>Meting diegs</t>
  </si>
  <si>
    <t>Palīgmateriāli</t>
  </si>
  <si>
    <t>Ārējo stiklu konstrukciju nomaiņa, rekonstrukcija</t>
  </si>
  <si>
    <t xml:space="preserve">Pēc specifikācijas V1. Izmērs 2890x1920(+30)mm. Profils: KBE 76, Profilu krāsa: balta, Stikla pakete: 4cf / 16 / 4LowE (Pakete ar selektīvo stiklu, Ug=1.1). Drenāža uz leju. Palodzes: Ārēja palodze cink. 100mm, 2920mm 6. Uw &lt;= 1.31.
</t>
  </si>
  <si>
    <t>Pēc specifikācijas V2. Izmērs 450x1250mm. Profils: KBE 70, Profilu krāsa: balta, Stikla pakete: Plāksne 24mm, balts, Ug=1.2, Drenāža ārā, Uw &lt;= 1.24</t>
  </si>
  <si>
    <t xml:space="preserve">Pēc specifikācijas V3. Izmērs 2890x1250mm, Profils: KBE 70, Profilu krāsa: balta, Stikla pakete: Plāksne 24mm, balts, Ug=1.2. Drenāža ārā, Uw &lt;= 1.22.
</t>
  </si>
  <si>
    <t>Pēc specifikācijas V4. Izmērs 2870x1250mm, Profils: KBE 70, Profilu krāsa: balta, Stikla pakete: Plāksne 24mm, balts, Ug=1.2. Drenāža ārā, Uw &lt;= 1.22.</t>
  </si>
  <si>
    <t>Ārēja palodze cink. 100mm (1gab.)</t>
  </si>
  <si>
    <t>Atjaunot esošo durvju blīvgumijas un veikt remontu.</t>
  </si>
  <si>
    <t>Kabinets 1.35</t>
  </si>
  <si>
    <t>Trepju margu izveide</t>
  </si>
  <si>
    <t>Gaitenis 1.40</t>
  </si>
  <si>
    <t xml:space="preserve">Betona grīdas konstrukcijas demontāža </t>
  </si>
  <si>
    <t>Būvgruži</t>
  </si>
  <si>
    <t>Grīdas plātnes betonēšana vidējais biezums 10 cm</t>
  </si>
  <si>
    <t xml:space="preserve">Betons C25/30 cenā ietvertas transporta piegādes izmaksas </t>
  </si>
  <si>
    <t>Sūknis 24 m</t>
  </si>
  <si>
    <t xml:space="preserve">Grīdas pamatnes sagatavošana </t>
  </si>
  <si>
    <t>Ierīkot starpsienas  b-50mm  ar  metāla  profilu  karkasu  1xCW50</t>
  </si>
  <si>
    <t>Vate b-50 mm</t>
  </si>
  <si>
    <t>Koka saplākšņa plātnes sienu apšuvums abpusēji, krāsots sienu tonī</t>
  </si>
  <si>
    <t>OTRAIS STĀVS</t>
  </si>
  <si>
    <t>Balkons 2.1</t>
  </si>
  <si>
    <t>Sadolin,Bindo 12 lateksa krāsa</t>
  </si>
  <si>
    <t>Kāpņu margu krāsošana (Tonis anologs Sadolin, Pelēks 104-H1.11.86)</t>
  </si>
  <si>
    <t>Kāpņu margu norobežojuma renovācija (papildus piecu horizontālu trošu montāža s-150 mm ar urbumu margu kvadrātstienī)</t>
  </si>
  <si>
    <t>Griestu pildiņu 600*600 nomaiņa</t>
  </si>
  <si>
    <t>Palīgtelpa 2.06</t>
  </si>
  <si>
    <t>Ierīkot starpsienas  b-75mm  ar  metāla  profilu  karkasu  1xCW75</t>
  </si>
  <si>
    <t xml:space="preserve">Ierīkot  b-70mm skaņas izolāciju  </t>
  </si>
  <si>
    <t>Vate b-70 mm</t>
  </si>
  <si>
    <t xml:space="preserve">Ģipškartona plātnes sienu apšuvums </t>
  </si>
  <si>
    <t xml:space="preserve">Špaktelēt un slīpēt  sienu  plaknes </t>
  </si>
  <si>
    <t>Ventelācijas gaisavadu demontāža, caurumu aizdare</t>
  </si>
  <si>
    <t>Durvju ailu izveide reģipša sienās</t>
  </si>
  <si>
    <t>Jaunas durvju ailes izveide mūra starpsienā, t.sk pārsedzes montāža un apdare</t>
  </si>
  <si>
    <t>Durvju montāža, ar aplodām abpusēji</t>
  </si>
  <si>
    <t>Iekšdurvis</t>
  </si>
  <si>
    <t>Apzīmējumi ""Izeja"</t>
  </si>
  <si>
    <t>Telpas 2.02, 2.19</t>
  </si>
  <si>
    <t>Drošibas margu montāža pie ārējām logu vitrīnām</t>
  </si>
  <si>
    <t>Skaņas izolācijas pieslēgums pie stikla paketes</t>
  </si>
  <si>
    <t>m2</t>
  </si>
  <si>
    <t>kg</t>
  </si>
  <si>
    <t>l</t>
  </si>
  <si>
    <t>m3</t>
  </si>
  <si>
    <t>h</t>
  </si>
  <si>
    <t>poz.</t>
  </si>
  <si>
    <t>Tāme sastādīta: 2018.gada 10.augustā</t>
  </si>
  <si>
    <r>
      <t>Objekta izmaksas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 xml:space="preserve">) </t>
    </r>
  </si>
  <si>
    <t xml:space="preserve">    </t>
  </si>
  <si>
    <t xml:space="preserve">   Objekta adrese:</t>
  </si>
  <si>
    <t>Tāme sastādīta: 2017.gada 10. augustā</t>
  </si>
  <si>
    <t>Sadalnes Nr1 ar 8 slēdžiem uzstādīšana un montāža</t>
  </si>
  <si>
    <t>Sadalnes Nr2 ar 8 slēdžiem uzstādīšana un montāža</t>
  </si>
  <si>
    <t>Kabeļu montāža MMJ-5x16</t>
  </si>
  <si>
    <t>Kabeļu montāža MMJ-5x6</t>
  </si>
  <si>
    <t>Kabeļu montāža MMJ-3x4</t>
  </si>
  <si>
    <t>Kabeļu montāža MMJ-3x2,5</t>
  </si>
  <si>
    <t>Kabeļu montāža MMJ-3x1,8</t>
  </si>
  <si>
    <t>ELT kontaktu ar zemējumu montāža</t>
  </si>
  <si>
    <t>Automātu uzstādīšana 3-polīgo</t>
  </si>
  <si>
    <t>Automātu uzstādīšana 1-polīgo</t>
  </si>
  <si>
    <t>Caurumu urbšana caur sienām</t>
  </si>
  <si>
    <t>Kabeļu nosegrenes uzstādīšana ELT</t>
  </si>
  <si>
    <t>Vienpolīgā slēdža montāža</t>
  </si>
  <si>
    <t>Griestu lampas montāža</t>
  </si>
  <si>
    <t>Interneta kabeļa montāža 5c/6</t>
  </si>
  <si>
    <t>Rutera montāža</t>
  </si>
  <si>
    <t>Interneta kontaktligzdu kārbu uzstādīšana</t>
  </si>
  <si>
    <t>Kabeļu nosegrenes uzstādīšana internetam</t>
  </si>
  <si>
    <t>Telecom personāla izsaukšana</t>
  </si>
  <si>
    <t>Elektrotīklu personāla izsaukšana</t>
  </si>
  <si>
    <t>Telpu sagatavošana darbam</t>
  </si>
  <si>
    <t>Esošo sadalnes kārbu sakārtošana, kab. pārslēgšana, shēmu atjaun.</t>
  </si>
  <si>
    <t>Pārējie montāžās materiāli</t>
  </si>
  <si>
    <t>Projekta izstrāde</t>
  </si>
  <si>
    <t>Tehniskie mērījumi un izpilddokumentācija</t>
  </si>
  <si>
    <t>objekts</t>
  </si>
  <si>
    <t>k-ts</t>
  </si>
  <si>
    <t>Ventilācija</t>
  </si>
  <si>
    <t>Telpa Nr. 1.27</t>
  </si>
  <si>
    <t>P1 un N1 sistēma</t>
  </si>
  <si>
    <t>Gaisa pieplūdes ventilators TD-800/200</t>
  </si>
  <si>
    <t>Ventilatora ātruma regulators</t>
  </si>
  <si>
    <t>Elektriskais kalorifers 6kW</t>
  </si>
  <si>
    <t>Elektriskā kalorifera vadība un temperatūras sensors</t>
  </si>
  <si>
    <t>Cinkota skārda gaisa vads 200</t>
  </si>
  <si>
    <t>Cinkota skārda gaisa vads 160</t>
  </si>
  <si>
    <t>Cinkota skārda gaisa vads 125</t>
  </si>
  <si>
    <t>Fasondaļas (gaisa vadu līkumi, pārejas, savienojumi, difuzori)</t>
  </si>
  <si>
    <t>Pretvārsts</t>
  </si>
  <si>
    <t>Troskšņu slāpētājs 200</t>
  </si>
  <si>
    <t>Gaisa vadu stiprinājumi</t>
  </si>
  <si>
    <t>Elektroinstalācijas materiāli un to palīgmateriāli</t>
  </si>
  <si>
    <t>Kombinētā gaisa ieņemšanas un izmešanas reste</t>
  </si>
  <si>
    <t>Filtru kārba FD-200 G4</t>
  </si>
  <si>
    <t>Akmens vates pārklājs ar folijas segkārtu i=30mm</t>
  </si>
  <si>
    <t>Ugunsdrošs vārsts ar atsperi un kūstošu ieliktni 72 °C</t>
  </si>
  <si>
    <t>Gaisa vadu hermetizācijas, sistēmas marķēšanas un papildus montāžas materiāli</t>
  </si>
  <si>
    <t>Gaisa dzesēšana</t>
  </si>
  <si>
    <t>K1 sistēma</t>
  </si>
  <si>
    <t>Gaisa kondicionēšanas sistēma Hisense AST-18UW4SFATG10 , ar dzesēšanas jaudu 5,0 (2,5-5,8) kW, un sildīšanas jaudu  5,3 (2,3-6,3) kW</t>
  </si>
  <si>
    <t>Rūpnieciski izolētu vara cauruļu komplekts 1/4, 1/2"</t>
  </si>
  <si>
    <t>Freons</t>
  </si>
  <si>
    <t>Kondensāta novadīšanas sūknītis</t>
  </si>
  <si>
    <t>Kondensāta novadīšanas materiāli un palīgmateriāli</t>
  </si>
  <si>
    <t>Iekārtu un cauruļvadu stiprinājumi un palīgmateriāli</t>
  </si>
  <si>
    <t>Lodēšanas, metināšanas, elektroinstalācijas, hermetizācijas un sistēmas marķēšans materiāli</t>
  </si>
  <si>
    <t>Telpa Nr.1.37</t>
  </si>
  <si>
    <t>PN4 sistēma</t>
  </si>
  <si>
    <t>Mini rekuperācijas iekārta AMBIENTIKA 160  (ar automātiskām žalūzijām)</t>
  </si>
  <si>
    <t>Caurumu urbšana</t>
  </si>
  <si>
    <t>Telpa Nr.2.02</t>
  </si>
  <si>
    <t>P2 un N2 sistēma</t>
  </si>
  <si>
    <t xml:space="preserve">K2 sistēma </t>
  </si>
  <si>
    <t>Telpa Nr.2.19</t>
  </si>
  <si>
    <t>P3 un N3 sistēma</t>
  </si>
  <si>
    <t>Gaisa pieplūdes ventilators TD-1000/250</t>
  </si>
  <si>
    <t>Cinkota skārda gaisa vads 250</t>
  </si>
  <si>
    <t>Troskšņu slāpētājs</t>
  </si>
  <si>
    <t>Filtru kārba FD-250 G4</t>
  </si>
  <si>
    <t xml:space="preserve">K3 sistēma </t>
  </si>
  <si>
    <t>Gaisa kondicionēšanas sistēma HisenseAST-24UW4RBBTG00B, ar dzesēšanas jaudu  7,0 (2,5-8,0) kW, un sildīšanas jaudu  7,1 (2,5-8,5) kW</t>
  </si>
  <si>
    <t>Rūpnieciski izolētu vara cauruļu komplekts 3/8 5/8"</t>
  </si>
  <si>
    <r>
      <t>m</t>
    </r>
    <r>
      <rPr>
        <vertAlign val="superscript"/>
        <sz val="9"/>
        <rFont val="Times New Roman"/>
        <family val="1"/>
        <charset val="186"/>
      </rPr>
      <t>2</t>
    </r>
  </si>
  <si>
    <t xml:space="preserve">            Elektroapgāde un vajstravas tīkli</t>
  </si>
  <si>
    <t xml:space="preserve">        Skolas ielā 3, Sigulda, Siguldas novads, LV-2150</t>
  </si>
  <si>
    <t>Tāme sastādīta: 2018.g. 10. augustā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</si>
</sst>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0"/>
  </numFmts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186"/>
    </font>
    <font>
      <b/>
      <u/>
      <sz val="1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4"/>
      <name val="Arial"/>
      <family val="2"/>
      <charset val="186"/>
    </font>
    <font>
      <sz val="9"/>
      <name val="Arial"/>
      <family val="2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NewsGoth"/>
      <charset val="186"/>
    </font>
    <font>
      <i/>
      <sz val="9"/>
      <name val="NewsGoth"/>
      <charset val="186"/>
    </font>
    <font>
      <i/>
      <u/>
      <sz val="9"/>
      <name val="NewsGoth"/>
      <charset val="186"/>
    </font>
    <font>
      <i/>
      <sz val="9"/>
      <color theme="1"/>
      <name val="NewsGoth"/>
      <charset val="186"/>
    </font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Arial"/>
      <family val="2"/>
    </font>
    <font>
      <vertAlign val="superscript"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1">
    <xf numFmtId="0" fontId="0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</cellStyleXfs>
  <cellXfs count="360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right" vertical="top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17" fontId="5" fillId="2" borderId="0" xfId="0" applyNumberFormat="1" applyFont="1" applyFill="1" applyAlignment="1">
      <alignment horizontal="left" vertical="top"/>
    </xf>
    <xf numFmtId="2" fontId="4" fillId="2" borderId="0" xfId="0" applyNumberFormat="1" applyFont="1" applyFill="1" applyAlignment="1">
      <alignment horizontal="right" vertical="top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Fill="1" applyAlignment="1">
      <alignment vertical="center"/>
    </xf>
    <xf numFmtId="4" fontId="3" fillId="0" borderId="0" xfId="0" applyNumberFormat="1" applyFont="1"/>
    <xf numFmtId="4" fontId="4" fillId="0" borderId="0" xfId="0" applyNumberFormat="1" applyFont="1"/>
    <xf numFmtId="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6" fillId="2" borderId="0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7" fillId="0" borderId="0" xfId="0" applyFont="1" applyAlignment="1">
      <alignment horizontal="center" vertical="top"/>
    </xf>
    <xf numFmtId="0" fontId="0" fillId="0" borderId="0" xfId="0"/>
    <xf numFmtId="0" fontId="14" fillId="0" borderId="0" xfId="0" applyFont="1" applyBorder="1"/>
    <xf numFmtId="0" fontId="12" fillId="0" borderId="0" xfId="0" applyFont="1" applyAlignment="1" applyProtection="1">
      <protection locked="0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/>
    <xf numFmtId="165" fontId="16" fillId="0" borderId="0" xfId="0" applyNumberFormat="1" applyFont="1" applyFill="1"/>
    <xf numFmtId="0" fontId="16" fillId="0" borderId="0" xfId="0" applyFont="1" applyFill="1" applyProtection="1">
      <protection hidden="1"/>
    </xf>
    <xf numFmtId="0" fontId="16" fillId="0" borderId="0" xfId="0" applyFont="1" applyFill="1" applyBorder="1" applyProtection="1">
      <protection hidden="1"/>
    </xf>
    <xf numFmtId="0" fontId="12" fillId="0" borderId="0" xfId="0" quotePrefix="1" applyFont="1" applyAlignment="1" applyProtection="1">
      <protection locked="0"/>
    </xf>
    <xf numFmtId="0" fontId="14" fillId="0" borderId="18" xfId="0" applyFont="1" applyFill="1" applyBorder="1"/>
    <xf numFmtId="2" fontId="14" fillId="0" borderId="18" xfId="0" applyNumberFormat="1" applyFont="1" applyFill="1" applyBorder="1"/>
    <xf numFmtId="0" fontId="14" fillId="0" borderId="16" xfId="0" applyFont="1" applyFill="1" applyBorder="1"/>
    <xf numFmtId="0" fontId="14" fillId="0" borderId="1" xfId="0" applyFont="1" applyFill="1" applyBorder="1"/>
    <xf numFmtId="164" fontId="14" fillId="0" borderId="1" xfId="1" applyFont="1" applyFill="1" applyBorder="1" applyProtection="1">
      <protection hidden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13" fillId="0" borderId="0" xfId="0" quotePrefix="1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0" fillId="0" borderId="0" xfId="0" applyAlignment="1"/>
    <xf numFmtId="164" fontId="14" fillId="0" borderId="16" xfId="0" applyNumberFormat="1" applyFont="1" applyFill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164" fontId="3" fillId="0" borderId="0" xfId="0" applyNumberFormat="1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164" fontId="2" fillId="0" borderId="1" xfId="1" applyFont="1" applyFill="1" applyBorder="1"/>
    <xf numFmtId="164" fontId="19" fillId="0" borderId="1" xfId="1" applyFont="1" applyFill="1" applyBorder="1" applyProtection="1">
      <protection hidden="1"/>
    </xf>
    <xf numFmtId="164" fontId="2" fillId="0" borderId="1" xfId="1" applyFont="1" applyFill="1" applyBorder="1" applyProtection="1">
      <protection hidden="1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3" fillId="0" borderId="0" xfId="0" applyNumberFormat="1" applyFont="1" applyAlignment="1">
      <alignment vertical="top" wrapText="1"/>
    </xf>
    <xf numFmtId="0" fontId="20" fillId="0" borderId="1" xfId="3" applyFont="1" applyBorder="1" applyAlignment="1">
      <alignment vertical="center"/>
    </xf>
    <xf numFmtId="164" fontId="2" fillId="0" borderId="1" xfId="4" applyFont="1" applyFill="1" applyBorder="1" applyAlignment="1" applyProtection="1">
      <alignment vertical="center"/>
      <protection locked="0"/>
    </xf>
    <xf numFmtId="164" fontId="2" fillId="0" borderId="1" xfId="4" applyFont="1" applyFill="1" applyBorder="1" applyAlignment="1" applyProtection="1">
      <alignment vertical="center"/>
      <protection hidden="1"/>
    </xf>
    <xf numFmtId="164" fontId="2" fillId="0" borderId="1" xfId="4" applyFont="1" applyFill="1" applyBorder="1" applyAlignment="1" applyProtection="1">
      <alignment vertical="center" wrapText="1"/>
      <protection locked="0"/>
    </xf>
    <xf numFmtId="164" fontId="2" fillId="0" borderId="1" xfId="4" applyFont="1" applyFill="1" applyBorder="1" applyAlignment="1" applyProtection="1">
      <alignment vertical="center" wrapText="1"/>
      <protection hidden="1"/>
    </xf>
    <xf numFmtId="0" fontId="21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vertical="top"/>
    </xf>
    <xf numFmtId="0" fontId="21" fillId="2" borderId="0" xfId="0" applyFont="1" applyFill="1" applyAlignment="1">
      <alignment horizontal="center" vertical="top"/>
    </xf>
    <xf numFmtId="0" fontId="21" fillId="2" borderId="0" xfId="0" applyFont="1" applyFill="1" applyAlignment="1">
      <alignment vertical="top"/>
    </xf>
    <xf numFmtId="2" fontId="21" fillId="2" borderId="0" xfId="0" applyNumberFormat="1" applyFont="1" applyFill="1" applyAlignment="1">
      <alignment vertical="top"/>
    </xf>
    <xf numFmtId="0" fontId="21" fillId="2" borderId="0" xfId="0" applyFont="1" applyFill="1"/>
    <xf numFmtId="17" fontId="23" fillId="2" borderId="0" xfId="0" applyNumberFormat="1" applyFont="1" applyFill="1" applyAlignment="1">
      <alignment horizontal="left" vertical="top"/>
    </xf>
    <xf numFmtId="0" fontId="21" fillId="2" borderId="0" xfId="0" applyFont="1" applyFill="1" applyAlignment="1">
      <alignment vertical="top" wrapText="1"/>
    </xf>
    <xf numFmtId="2" fontId="22" fillId="2" borderId="0" xfId="0" applyNumberFormat="1" applyFont="1" applyFill="1" applyAlignment="1">
      <alignment horizontal="right" vertical="top"/>
    </xf>
    <xf numFmtId="2" fontId="25" fillId="2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textRotation="90" wrapText="1"/>
    </xf>
    <xf numFmtId="2" fontId="21" fillId="0" borderId="1" xfId="0" applyNumberFormat="1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2" fontId="21" fillId="0" borderId="1" xfId="0" applyNumberFormat="1" applyFont="1" applyBorder="1" applyAlignment="1">
      <alignment vertical="top"/>
    </xf>
    <xf numFmtId="0" fontId="21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2" fontId="21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2" fontId="23" fillId="0" borderId="1" xfId="0" applyNumberFormat="1" applyFont="1" applyBorder="1" applyAlignment="1">
      <alignment vertical="top"/>
    </xf>
    <xf numFmtId="2" fontId="23" fillId="0" borderId="1" xfId="0" applyNumberFormat="1" applyFont="1" applyBorder="1"/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2" fontId="21" fillId="0" borderId="0" xfId="0" applyNumberFormat="1" applyFont="1" applyAlignment="1">
      <alignment vertical="top"/>
    </xf>
    <xf numFmtId="0" fontId="22" fillId="2" borderId="0" xfId="0" applyFont="1" applyFill="1" applyAlignment="1">
      <alignment horizontal="left" vertical="top"/>
    </xf>
    <xf numFmtId="0" fontId="21" fillId="0" borderId="0" xfId="0" applyFont="1"/>
    <xf numFmtId="0" fontId="22" fillId="0" borderId="0" xfId="0" applyFont="1" applyAlignment="1">
      <alignment horizontal="left" vertical="top"/>
    </xf>
    <xf numFmtId="4" fontId="21" fillId="2" borderId="0" xfId="0" applyNumberFormat="1" applyFont="1" applyFill="1" applyAlignment="1">
      <alignment vertical="top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horizontal="right" vertical="top"/>
    </xf>
    <xf numFmtId="4" fontId="21" fillId="0" borderId="1" xfId="0" applyNumberFormat="1" applyFont="1" applyBorder="1" applyAlignment="1">
      <alignment vertical="top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/>
    </xf>
    <xf numFmtId="0" fontId="23" fillId="0" borderId="5" xfId="0" applyFont="1" applyBorder="1" applyAlignment="1">
      <alignment horizontal="right" vertical="top" wrapText="1"/>
    </xf>
    <xf numFmtId="4" fontId="21" fillId="0" borderId="17" xfId="0" applyNumberFormat="1" applyFont="1" applyBorder="1" applyAlignment="1">
      <alignment vertical="top" wrapText="1"/>
    </xf>
    <xf numFmtId="4" fontId="21" fillId="0" borderId="0" xfId="0" applyNumberFormat="1" applyFont="1" applyAlignment="1">
      <alignment horizontal="center" vertical="top"/>
    </xf>
    <xf numFmtId="4" fontId="21" fillId="0" borderId="0" xfId="0" applyNumberFormat="1" applyFont="1" applyAlignment="1">
      <alignment vertical="top"/>
    </xf>
    <xf numFmtId="0" fontId="26" fillId="0" borderId="6" xfId="0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top" wrapText="1"/>
    </xf>
    <xf numFmtId="0" fontId="23" fillId="0" borderId="6" xfId="0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 wrapText="1"/>
    </xf>
    <xf numFmtId="0" fontId="21" fillId="0" borderId="1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2" fontId="21" fillId="0" borderId="13" xfId="0" applyNumberFormat="1" applyFont="1" applyBorder="1" applyAlignment="1">
      <alignment vertical="top"/>
    </xf>
    <xf numFmtId="2" fontId="21" fillId="0" borderId="12" xfId="0" applyNumberFormat="1" applyFont="1" applyBorder="1" applyAlignment="1">
      <alignment vertical="top"/>
    </xf>
    <xf numFmtId="0" fontId="21" fillId="0" borderId="4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7" xfId="0" applyFont="1" applyBorder="1" applyAlignment="1">
      <alignment horizontal="left" vertical="top" wrapText="1"/>
    </xf>
    <xf numFmtId="4" fontId="21" fillId="0" borderId="6" xfId="0" applyNumberFormat="1" applyFont="1" applyBorder="1" applyAlignment="1">
      <alignment horizontal="right" vertical="top" wrapText="1"/>
    </xf>
    <xf numFmtId="4" fontId="21" fillId="0" borderId="7" xfId="0" applyNumberFormat="1" applyFont="1" applyBorder="1" applyAlignment="1">
      <alignment horizontal="right" vertical="top"/>
    </xf>
    <xf numFmtId="4" fontId="21" fillId="0" borderId="6" xfId="0" applyNumberFormat="1" applyFont="1" applyBorder="1" applyAlignment="1">
      <alignment vertical="top"/>
    </xf>
    <xf numFmtId="0" fontId="21" fillId="0" borderId="9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right" vertical="top" wrapText="1"/>
    </xf>
    <xf numFmtId="4" fontId="21" fillId="0" borderId="15" xfId="0" applyNumberFormat="1" applyFont="1" applyBorder="1" applyAlignment="1">
      <alignment horizontal="right" vertical="top"/>
    </xf>
    <xf numFmtId="4" fontId="21" fillId="0" borderId="10" xfId="0" applyNumberFormat="1" applyFont="1" applyBorder="1" applyAlignment="1">
      <alignment horizontal="right" vertical="top"/>
    </xf>
    <xf numFmtId="4" fontId="21" fillId="0" borderId="10" xfId="0" applyNumberFormat="1" applyFont="1" applyBorder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12" xfId="0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0" fontId="23" fillId="3" borderId="6" xfId="0" applyFont="1" applyFill="1" applyBorder="1" applyAlignment="1">
      <alignment horizontal="right" vertical="top" wrapText="1"/>
    </xf>
    <xf numFmtId="0" fontId="26" fillId="3" borderId="6" xfId="0" applyFont="1" applyFill="1" applyBorder="1" applyAlignment="1">
      <alignment horizontal="right" vertical="top" wrapText="1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1" fillId="2" borderId="6" xfId="0" applyFont="1" applyFill="1" applyBorder="1" applyAlignment="1">
      <alignment vertical="top"/>
    </xf>
    <xf numFmtId="4" fontId="21" fillId="0" borderId="6" xfId="0" applyNumberFormat="1" applyFont="1" applyBorder="1" applyAlignment="1">
      <alignment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8" xfId="0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21" fillId="0" borderId="20" xfId="0" applyNumberFormat="1" applyFont="1" applyBorder="1" applyAlignment="1">
      <alignment horizontal="center" vertical="top"/>
    </xf>
    <xf numFmtId="4" fontId="23" fillId="0" borderId="20" xfId="0" applyNumberFormat="1" applyFont="1" applyBorder="1" applyAlignment="1">
      <alignment horizontal="right" vertical="top" wrapText="1"/>
    </xf>
    <xf numFmtId="4" fontId="23" fillId="0" borderId="21" xfId="0" applyNumberFormat="1" applyFont="1" applyBorder="1" applyAlignment="1">
      <alignment vertical="top" wrapText="1"/>
    </xf>
    <xf numFmtId="4" fontId="21" fillId="0" borderId="0" xfId="0" applyNumberFormat="1" applyFont="1"/>
    <xf numFmtId="4" fontId="21" fillId="0" borderId="21" xfId="0" applyNumberFormat="1" applyFont="1" applyBorder="1" applyAlignment="1">
      <alignment vertical="top" wrapText="1"/>
    </xf>
    <xf numFmtId="0" fontId="28" fillId="0" borderId="22" xfId="5" applyFont="1" applyFill="1" applyBorder="1" applyAlignment="1">
      <alignment horizontal="left" vertical="center"/>
    </xf>
    <xf numFmtId="0" fontId="29" fillId="0" borderId="22" xfId="5" applyFont="1" applyFill="1" applyBorder="1" applyAlignment="1">
      <alignment horizontal="left" vertical="center"/>
    </xf>
    <xf numFmtId="0" fontId="30" fillId="0" borderId="22" xfId="5" applyFont="1" applyFill="1" applyBorder="1" applyAlignment="1">
      <alignment horizontal="left" vertical="center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3" borderId="22" xfId="5" applyFont="1" applyFill="1" applyBorder="1" applyAlignment="1">
      <alignment horizontal="left" vertical="center" wrapText="1"/>
    </xf>
    <xf numFmtId="0" fontId="29" fillId="0" borderId="22" xfId="5" applyFont="1" applyBorder="1" applyAlignment="1">
      <alignment horizontal="left" vertical="center" wrapText="1"/>
    </xf>
    <xf numFmtId="0" fontId="29" fillId="0" borderId="22" xfId="5" applyFont="1" applyBorder="1" applyAlignment="1">
      <alignment horizontal="right" vertical="center" wrapText="1"/>
    </xf>
    <xf numFmtId="0" fontId="29" fillId="3" borderId="22" xfId="5" applyFont="1" applyFill="1" applyBorder="1" applyAlignment="1">
      <alignment horizontal="right" vertical="center" wrapText="1"/>
    </xf>
    <xf numFmtId="0" fontId="29" fillId="0" borderId="22" xfId="0" applyFont="1" applyFill="1" applyBorder="1" applyAlignment="1">
      <alignment horizontal="right" vertical="center" wrapText="1"/>
    </xf>
    <xf numFmtId="0" fontId="29" fillId="0" borderId="22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center" vertical="top"/>
    </xf>
    <xf numFmtId="0" fontId="21" fillId="0" borderId="22" xfId="0" applyFont="1" applyBorder="1" applyAlignment="1">
      <alignment vertical="top"/>
    </xf>
    <xf numFmtId="2" fontId="21" fillId="0" borderId="22" xfId="0" applyNumberFormat="1" applyFont="1" applyBorder="1" applyAlignment="1">
      <alignment vertical="top"/>
    </xf>
    <xf numFmtId="2" fontId="21" fillId="0" borderId="22" xfId="0" applyNumberFormat="1" applyFont="1" applyBorder="1" applyAlignment="1">
      <alignment horizontal="right" vertical="top"/>
    </xf>
    <xf numFmtId="2" fontId="23" fillId="0" borderId="22" xfId="0" applyNumberFormat="1" applyFont="1" applyBorder="1" applyAlignment="1">
      <alignment vertical="top"/>
    </xf>
    <xf numFmtId="2" fontId="23" fillId="0" borderId="22" xfId="0" applyNumberFormat="1" applyFont="1" applyBorder="1"/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2" fontId="3" fillId="0" borderId="22" xfId="0" applyNumberFormat="1" applyFont="1" applyBorder="1" applyAlignment="1">
      <alignment vertical="top"/>
    </xf>
    <xf numFmtId="0" fontId="3" fillId="0" borderId="22" xfId="0" applyFont="1" applyBorder="1"/>
    <xf numFmtId="0" fontId="29" fillId="0" borderId="22" xfId="5" applyFont="1" applyFill="1" applyBorder="1" applyAlignment="1">
      <alignment horizontal="center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29" fillId="0" borderId="22" xfId="6" applyFont="1" applyBorder="1" applyAlignment="1">
      <alignment horizontal="left" wrapText="1"/>
    </xf>
    <xf numFmtId="0" fontId="28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wrapText="1"/>
    </xf>
    <xf numFmtId="0" fontId="31" fillId="0" borderId="22" xfId="0" applyFont="1" applyFill="1" applyBorder="1"/>
    <xf numFmtId="0" fontId="28" fillId="0" borderId="22" xfId="6" applyFont="1" applyBorder="1" applyAlignment="1">
      <alignment horizontal="left" wrapText="1"/>
    </xf>
    <xf numFmtId="0" fontId="29" fillId="0" borderId="22" xfId="7" applyFont="1" applyFill="1" applyBorder="1" applyAlignment="1">
      <alignment horizontal="left" vertical="center"/>
    </xf>
    <xf numFmtId="0" fontId="29" fillId="0" borderId="22" xfId="7" applyFont="1" applyFill="1" applyBorder="1" applyAlignment="1">
      <alignment horizontal="right" vertical="center"/>
    </xf>
    <xf numFmtId="0" fontId="28" fillId="0" borderId="22" xfId="5" applyFont="1" applyFill="1" applyBorder="1" applyAlignment="1">
      <alignment horizontal="center" vertical="center" wrapText="1"/>
    </xf>
    <xf numFmtId="0" fontId="28" fillId="4" borderId="22" xfId="5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8" fillId="0" borderId="22" xfId="6" applyFont="1" applyBorder="1" applyAlignment="1">
      <alignment horizontal="left"/>
    </xf>
    <xf numFmtId="0" fontId="29" fillId="0" borderId="22" xfId="6" applyFont="1" applyBorder="1" applyAlignment="1">
      <alignment horizontal="left"/>
    </xf>
    <xf numFmtId="0" fontId="29" fillId="0" borderId="22" xfId="0" applyFont="1" applyBorder="1" applyAlignment="1">
      <alignment horizontal="center" vertical="center"/>
    </xf>
    <xf numFmtId="2" fontId="29" fillId="2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0" fontId="29" fillId="3" borderId="22" xfId="5" applyFont="1" applyFill="1" applyBorder="1" applyAlignment="1">
      <alignment horizontal="center" vertical="center"/>
    </xf>
    <xf numFmtId="2" fontId="29" fillId="0" borderId="22" xfId="5" applyNumberFormat="1" applyFont="1" applyBorder="1" applyAlignment="1">
      <alignment horizontal="center" vertical="center"/>
    </xf>
    <xf numFmtId="0" fontId="29" fillId="0" borderId="22" xfId="5" applyFont="1" applyBorder="1" applyAlignment="1">
      <alignment horizontal="center" vertical="center"/>
    </xf>
    <xf numFmtId="2" fontId="29" fillId="0" borderId="22" xfId="5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2" xfId="6" applyFont="1" applyBorder="1" applyAlignment="1">
      <alignment horizontal="center"/>
    </xf>
    <xf numFmtId="2" fontId="29" fillId="0" borderId="22" xfId="6" applyNumberFormat="1" applyFont="1" applyBorder="1" applyAlignment="1">
      <alignment horizontal="center"/>
    </xf>
    <xf numFmtId="0" fontId="29" fillId="0" borderId="22" xfId="7" applyFont="1" applyBorder="1" applyAlignment="1">
      <alignment horizontal="center" vertical="center"/>
    </xf>
    <xf numFmtId="2" fontId="29" fillId="0" borderId="22" xfId="7" applyNumberFormat="1" applyFont="1" applyFill="1" applyBorder="1" applyAlignment="1">
      <alignment horizontal="center" vertical="center"/>
    </xf>
    <xf numFmtId="0" fontId="29" fillId="0" borderId="22" xfId="8" applyFont="1" applyBorder="1" applyAlignment="1">
      <alignment horizontal="center"/>
    </xf>
    <xf numFmtId="2" fontId="29" fillId="0" borderId="22" xfId="6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33" fillId="0" borderId="0" xfId="0" applyFont="1" applyAlignment="1" applyProtection="1">
      <protection locked="0"/>
    </xf>
    <xf numFmtId="0" fontId="22" fillId="2" borderId="0" xfId="0" applyFont="1" applyFill="1" applyAlignment="1">
      <alignment horizontal="center" vertical="top"/>
    </xf>
    <xf numFmtId="17" fontId="33" fillId="2" borderId="0" xfId="0" applyNumberFormat="1" applyFont="1" applyFill="1" applyAlignment="1">
      <alignment horizontal="left" vertical="top"/>
    </xf>
    <xf numFmtId="0" fontId="22" fillId="2" borderId="0" xfId="0" applyFont="1" applyFill="1" applyAlignment="1">
      <alignment vertical="top" wrapText="1"/>
    </xf>
    <xf numFmtId="0" fontId="22" fillId="0" borderId="2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2" borderId="6" xfId="0" applyFont="1" applyFill="1" applyBorder="1" applyAlignment="1">
      <alignment vertical="top"/>
    </xf>
    <xf numFmtId="4" fontId="22" fillId="0" borderId="6" xfId="0" applyNumberFormat="1" applyFont="1" applyBorder="1" applyAlignment="1">
      <alignment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4" fontId="22" fillId="0" borderId="8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center" vertical="top"/>
    </xf>
    <xf numFmtId="0" fontId="33" fillId="0" borderId="6" xfId="0" applyFont="1" applyBorder="1" applyAlignment="1">
      <alignment horizontal="right" vertical="top" wrapText="1"/>
    </xf>
    <xf numFmtId="4" fontId="22" fillId="0" borderId="1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0" fontId="33" fillId="0" borderId="10" xfId="0" applyFont="1" applyBorder="1" applyAlignment="1">
      <alignment horizontal="right" vertical="top" wrapText="1"/>
    </xf>
    <xf numFmtId="4" fontId="33" fillId="0" borderId="16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vertical="top"/>
    </xf>
    <xf numFmtId="2" fontId="3" fillId="0" borderId="17" xfId="0" applyNumberFormat="1" applyFont="1" applyBorder="1"/>
    <xf numFmtId="2" fontId="3" fillId="0" borderId="22" xfId="0" applyNumberFormat="1" applyFont="1" applyBorder="1" applyAlignment="1">
      <alignment horizontal="right" vertical="top"/>
    </xf>
    <xf numFmtId="2" fontId="3" fillId="0" borderId="22" xfId="0" applyNumberFormat="1" applyFont="1" applyBorder="1"/>
    <xf numFmtId="2" fontId="5" fillId="0" borderId="22" xfId="0" applyNumberFormat="1" applyFont="1" applyBorder="1" applyAlignment="1">
      <alignment vertical="top"/>
    </xf>
    <xf numFmtId="2" fontId="5" fillId="0" borderId="22" xfId="0" applyNumberFormat="1" applyFont="1" applyBorder="1"/>
    <xf numFmtId="0" fontId="27" fillId="0" borderId="22" xfId="0" applyFont="1" applyBorder="1" applyAlignment="1">
      <alignment horizontal="center" vertical="top"/>
    </xf>
    <xf numFmtId="2" fontId="21" fillId="0" borderId="0" xfId="0" applyNumberFormat="1" applyFont="1" applyAlignment="1">
      <alignment horizontal="right" vertical="top"/>
    </xf>
    <xf numFmtId="0" fontId="34" fillId="0" borderId="22" xfId="9" applyNumberFormat="1" applyFont="1" applyFill="1" applyBorder="1" applyAlignment="1">
      <alignment horizontal="left" vertical="center" wrapText="1"/>
    </xf>
    <xf numFmtId="2" fontId="34" fillId="0" borderId="22" xfId="9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35" fillId="0" borderId="1" xfId="0" applyFont="1" applyBorder="1" applyAlignment="1">
      <alignment horizontal="center" vertical="center" textRotation="90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textRotation="90"/>
    </xf>
    <xf numFmtId="0" fontId="35" fillId="0" borderId="1" xfId="0" applyFont="1" applyBorder="1" applyAlignment="1">
      <alignment horizontal="center" vertical="center" textRotation="90" wrapText="1"/>
    </xf>
    <xf numFmtId="0" fontId="35" fillId="0" borderId="1" xfId="0" applyFont="1" applyBorder="1" applyAlignment="1">
      <alignment textRotation="90" wrapText="1"/>
    </xf>
    <xf numFmtId="0" fontId="35" fillId="0" borderId="1" xfId="0" applyFont="1" applyBorder="1" applyAlignment="1"/>
    <xf numFmtId="0" fontId="36" fillId="0" borderId="24" xfId="0" applyFont="1" applyBorder="1" applyAlignment="1">
      <alignment horizontal="center" vertical="center" wrapText="1"/>
    </xf>
    <xf numFmtId="0" fontId="36" fillId="3" borderId="24" xfId="0" applyFont="1" applyFill="1" applyBorder="1" applyAlignment="1">
      <alignment horizontal="center" wrapText="1"/>
    </xf>
    <xf numFmtId="0" fontId="0" fillId="0" borderId="1" xfId="0" applyBorder="1"/>
    <xf numFmtId="0" fontId="3" fillId="0" borderId="2" xfId="0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2" xfId="0" applyFont="1" applyBorder="1"/>
    <xf numFmtId="0" fontId="35" fillId="0" borderId="1" xfId="0" applyFont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10" applyFont="1" applyFill="1" applyBorder="1" applyAlignment="1">
      <alignment horizontal="center"/>
    </xf>
    <xf numFmtId="0" fontId="38" fillId="3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39" fillId="3" borderId="24" xfId="0" applyFont="1" applyFill="1" applyBorder="1" applyAlignment="1">
      <alignment vertical="center" wrapText="1"/>
    </xf>
    <xf numFmtId="0" fontId="38" fillId="0" borderId="24" xfId="0" applyFont="1" applyBorder="1" applyAlignment="1">
      <alignment horizontal="center" vertical="center" wrapText="1"/>
    </xf>
    <xf numFmtId="0" fontId="40" fillId="0" borderId="1" xfId="3" applyFont="1" applyBorder="1" applyAlignment="1">
      <alignment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Fill="1" applyBorder="1"/>
    <xf numFmtId="164" fontId="35" fillId="0" borderId="1" xfId="1" applyFont="1" applyFill="1" applyBorder="1"/>
    <xf numFmtId="0" fontId="14" fillId="3" borderId="25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26" xfId="10" applyFont="1" applyFill="1" applyBorder="1" applyAlignment="1">
      <alignment horizontal="center"/>
    </xf>
    <xf numFmtId="0" fontId="14" fillId="0" borderId="26" xfId="1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2" fillId="0" borderId="2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/>
    </xf>
    <xf numFmtId="0" fontId="22" fillId="2" borderId="17" xfId="0" applyFont="1" applyFill="1" applyBorder="1" applyAlignment="1">
      <alignment horizontal="center" vertical="center" textRotation="90"/>
    </xf>
    <xf numFmtId="0" fontId="33" fillId="0" borderId="0" xfId="0" quotePrefix="1" applyFont="1" applyBorder="1" applyAlignment="1" applyProtection="1">
      <alignment horizontal="center" wrapText="1"/>
      <protection locked="0"/>
    </xf>
    <xf numFmtId="0" fontId="21" fillId="0" borderId="2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textRotation="90"/>
    </xf>
    <xf numFmtId="0" fontId="21" fillId="2" borderId="17" xfId="0" applyFont="1" applyFill="1" applyBorder="1" applyAlignment="1">
      <alignment horizontal="center" vertical="center" textRotation="90"/>
    </xf>
    <xf numFmtId="2" fontId="21" fillId="0" borderId="2" xfId="0" applyNumberFormat="1" applyFont="1" applyBorder="1" applyAlignment="1">
      <alignment horizontal="center" vertical="center" textRotation="90" wrapText="1"/>
    </xf>
    <xf numFmtId="2" fontId="21" fillId="0" borderId="17" xfId="0" applyNumberFormat="1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top"/>
    </xf>
    <xf numFmtId="164" fontId="0" fillId="0" borderId="0" xfId="0" applyNumberFormat="1" applyAlignment="1">
      <alignment horizontal="center"/>
    </xf>
    <xf numFmtId="0" fontId="35" fillId="0" borderId="1" xfId="0" applyFont="1" applyBorder="1" applyAlignment="1">
      <alignment horizontal="center"/>
    </xf>
    <xf numFmtId="0" fontId="22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9" fillId="2" borderId="0" xfId="0" applyFont="1" applyFill="1" applyBorder="1" applyAlignment="1">
      <alignment horizontal="center" vertical="top"/>
    </xf>
  </cellXfs>
  <cellStyles count="11">
    <cellStyle name="Comma" xfId="4" builtinId="3"/>
    <cellStyle name="Comma 2" xfId="2" xr:uid="{00000000-0005-0000-0000-000001000000}"/>
    <cellStyle name="Comma 3" xfId="1" xr:uid="{00000000-0005-0000-0000-000002000000}"/>
    <cellStyle name="Normal" xfId="0" builtinId="0"/>
    <cellStyle name="Normal 2" xfId="3" xr:uid="{00000000-0005-0000-0000-000004000000}"/>
    <cellStyle name="Normal_Ābeļu pag.sporta zāle 29.12" xfId="10" xr:uid="{DD7FA55A-1D7E-4199-9716-CD85EAB09089}"/>
    <cellStyle name="Normal_FORMA" xfId="8" xr:uid="{3A5A03A0-646F-47FD-8B4B-86C83519CD49}"/>
    <cellStyle name="Normal_Kazino kazino tauers klub 2" xfId="9" xr:uid="{61EB8B5E-0C5F-43C3-AA97-891AA43A006B}"/>
    <cellStyle name="Parasts 2" xfId="5" xr:uid="{D450581C-48D1-480F-8BB9-393FE49B0764}"/>
    <cellStyle name="Parasts 3 2" xfId="6" xr:uid="{5529895B-3192-4B3C-8FE5-12D3588829E0}"/>
    <cellStyle name="Parasts 5" xfId="7" xr:uid="{2F8A46E1-5F6D-480A-B1DF-5540593720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workbookViewId="0">
      <selection activeCell="G3" sqref="G3"/>
    </sheetView>
  </sheetViews>
  <sheetFormatPr defaultRowHeight="12.75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5" width="9.140625" style="6"/>
    <col min="6" max="6" width="10.140625" style="6" customWidth="1"/>
    <col min="7" max="16384" width="9.140625" style="6"/>
  </cols>
  <sheetData>
    <row r="1" spans="1:8" ht="19.5" customHeight="1">
      <c r="A1" s="327" t="s">
        <v>28</v>
      </c>
      <c r="B1" s="327"/>
      <c r="C1" s="327"/>
      <c r="D1" s="327"/>
    </row>
    <row r="2" spans="1:8" ht="13.5" customHeight="1">
      <c r="A2" s="133"/>
      <c r="B2" s="258"/>
      <c r="C2" s="44"/>
      <c r="D2" s="44"/>
    </row>
    <row r="3" spans="1:8" ht="13.5" customHeight="1">
      <c r="A3" s="12"/>
      <c r="B3" s="12" t="s">
        <v>180</v>
      </c>
      <c r="C3" s="336" t="s">
        <v>71</v>
      </c>
      <c r="D3" s="336"/>
      <c r="E3" s="16"/>
      <c r="F3" s="17"/>
      <c r="G3" s="18"/>
      <c r="H3" s="18"/>
    </row>
    <row r="4" spans="1:8" ht="15">
      <c r="A4" s="133" t="s">
        <v>181</v>
      </c>
      <c r="B4" s="258"/>
      <c r="C4" s="259" t="s">
        <v>257</v>
      </c>
      <c r="D4" s="260"/>
      <c r="E4" s="98"/>
      <c r="F4" s="99"/>
      <c r="G4" s="18"/>
      <c r="H4" s="18"/>
    </row>
    <row r="5" spans="1:8" ht="15">
      <c r="A5" s="133"/>
      <c r="B5" s="258"/>
      <c r="C5" s="261"/>
      <c r="D5" s="260"/>
      <c r="E5" s="98"/>
      <c r="F5" s="99"/>
      <c r="G5" s="18"/>
      <c r="H5" s="18"/>
    </row>
    <row r="6" spans="1:8" ht="15">
      <c r="A6" s="133" t="s">
        <v>63</v>
      </c>
      <c r="B6" s="258"/>
      <c r="C6" s="262"/>
      <c r="D6" s="133"/>
      <c r="E6" s="104" t="s">
        <v>62</v>
      </c>
      <c r="F6" s="136">
        <f>SUM(D16)</f>
        <v>0</v>
      </c>
      <c r="G6" s="18"/>
      <c r="H6" s="18"/>
    </row>
    <row r="7" spans="1:8" ht="15">
      <c r="A7" s="135" t="s">
        <v>258</v>
      </c>
      <c r="B7" s="258"/>
      <c r="C7" s="262"/>
      <c r="D7" s="260"/>
      <c r="E7" s="98"/>
      <c r="F7" s="99"/>
      <c r="G7" s="18"/>
      <c r="H7" s="18"/>
    </row>
    <row r="8" spans="1:8" ht="20.25" customHeight="1">
      <c r="A8" s="328" t="s">
        <v>3</v>
      </c>
      <c r="B8" s="334" t="s">
        <v>17</v>
      </c>
      <c r="C8" s="332" t="s">
        <v>18</v>
      </c>
      <c r="D8" s="330" t="s">
        <v>179</v>
      </c>
      <c r="E8" s="7"/>
    </row>
    <row r="9" spans="1:8" ht="56.25" customHeight="1">
      <c r="A9" s="329"/>
      <c r="B9" s="335"/>
      <c r="C9" s="333"/>
      <c r="D9" s="331"/>
    </row>
    <row r="10" spans="1:8" ht="15" customHeight="1">
      <c r="A10" s="263"/>
      <c r="B10" s="263"/>
      <c r="C10" s="264"/>
      <c r="D10" s="265"/>
    </row>
    <row r="11" spans="1:8" ht="15">
      <c r="A11" s="266">
        <v>1</v>
      </c>
      <c r="B11" s="267">
        <v>1</v>
      </c>
      <c r="C11" s="268" t="s">
        <v>60</v>
      </c>
      <c r="D11" s="269">
        <f>SUM(PasKOPT!D16)</f>
        <v>0</v>
      </c>
    </row>
    <row r="12" spans="1:8" ht="15">
      <c r="A12" s="266"/>
      <c r="B12" s="267"/>
      <c r="C12" s="270"/>
      <c r="D12" s="271"/>
    </row>
    <row r="13" spans="1:8" ht="15">
      <c r="A13" s="272"/>
      <c r="B13" s="273"/>
      <c r="C13" s="274"/>
      <c r="D13" s="275"/>
      <c r="E13" s="29"/>
      <c r="F13" s="29"/>
      <c r="G13" s="29"/>
      <c r="H13" s="29"/>
    </row>
    <row r="14" spans="1:8" ht="15">
      <c r="A14" s="276"/>
      <c r="B14" s="276"/>
      <c r="C14" s="277" t="s">
        <v>0</v>
      </c>
      <c r="D14" s="278">
        <f>SUM(D11:D13)</f>
        <v>0</v>
      </c>
      <c r="E14" s="29"/>
      <c r="F14" s="29"/>
      <c r="G14" s="29"/>
      <c r="H14" s="29"/>
    </row>
    <row r="15" spans="1:8" ht="15">
      <c r="A15" s="276"/>
      <c r="B15" s="276"/>
      <c r="C15" s="277" t="s">
        <v>21</v>
      </c>
      <c r="D15" s="279">
        <f>SUM(D14*0.21)</f>
        <v>0</v>
      </c>
      <c r="E15" s="29"/>
      <c r="F15" s="29"/>
      <c r="G15" s="29"/>
      <c r="H15" s="29"/>
    </row>
    <row r="16" spans="1:8" s="24" customFormat="1" ht="15">
      <c r="A16" s="276"/>
      <c r="B16" s="276"/>
      <c r="C16" s="280" t="s">
        <v>19</v>
      </c>
      <c r="D16" s="281">
        <f>SUM(D14:D15)</f>
        <v>0</v>
      </c>
      <c r="E16" s="30"/>
      <c r="F16" s="30"/>
      <c r="G16" s="30"/>
      <c r="H16" s="30"/>
    </row>
    <row r="17" spans="1:4">
      <c r="A17" s="12"/>
      <c r="B17" s="12"/>
      <c r="C17" s="25"/>
      <c r="D17" s="26"/>
    </row>
    <row r="18" spans="1:4">
      <c r="A18" s="12"/>
      <c r="B18" s="12"/>
      <c r="C18" s="25"/>
      <c r="D18" s="26"/>
    </row>
    <row r="20" spans="1:4">
      <c r="B20" s="11"/>
      <c r="C20" s="10"/>
      <c r="D20" s="11"/>
    </row>
    <row r="21" spans="1:4">
      <c r="B21" s="11"/>
      <c r="D21" s="11"/>
    </row>
    <row r="22" spans="1:4">
      <c r="B22" s="11"/>
      <c r="C22" s="10"/>
    </row>
    <row r="23" spans="1:4">
      <c r="B23" s="11"/>
      <c r="D23" s="11"/>
    </row>
    <row r="24" spans="1:4">
      <c r="D24" s="11"/>
    </row>
  </sheetData>
  <mergeCells count="6">
    <mergeCell ref="A1:D1"/>
    <mergeCell ref="A8:A9"/>
    <mergeCell ref="D8:D9"/>
    <mergeCell ref="C8:C9"/>
    <mergeCell ref="B8:B9"/>
    <mergeCell ref="C3:D3"/>
  </mergeCells>
  <phoneticPr fontId="2" type="noConversion"/>
  <pageMargins left="0.75" right="0.75" top="1.72" bottom="1" header="0.5" footer="0.5"/>
  <pageSetup paperSize="9" orientation="landscape" horizontalDpi="4294967292" verticalDpi="360" r:id="rId1"/>
  <headerFooter alignWithMargins="0"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Normal="100" workbookViewId="0">
      <selection activeCell="I9" sqref="I9"/>
    </sheetView>
  </sheetViews>
  <sheetFormatPr defaultRowHeight="12.75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5" width="9.140625" style="6"/>
    <col min="6" max="6" width="10" style="6" customWidth="1"/>
    <col min="7" max="16384" width="9.140625" style="6"/>
  </cols>
  <sheetData>
    <row r="1" spans="1:8" ht="15">
      <c r="A1" s="133"/>
      <c r="B1" s="96"/>
      <c r="C1" s="97"/>
      <c r="D1" s="98"/>
      <c r="E1" s="98"/>
      <c r="F1" s="99"/>
      <c r="G1" s="100"/>
      <c r="H1" s="100"/>
    </row>
    <row r="2" spans="1:8" ht="15.75">
      <c r="A2" s="133" t="s">
        <v>1</v>
      </c>
      <c r="B2" s="96"/>
      <c r="C2" s="67" t="s">
        <v>71</v>
      </c>
      <c r="D2" s="98"/>
      <c r="E2" s="98"/>
      <c r="F2" s="99"/>
      <c r="G2" s="100"/>
      <c r="H2" s="100"/>
    </row>
    <row r="3" spans="1:8" ht="15.75">
      <c r="A3" s="133" t="s">
        <v>2</v>
      </c>
      <c r="B3" s="96"/>
      <c r="C3" s="68" t="s">
        <v>72</v>
      </c>
      <c r="D3" s="98"/>
      <c r="E3" s="98"/>
      <c r="F3" s="99"/>
      <c r="G3" s="100"/>
      <c r="H3" s="100"/>
    </row>
    <row r="4" spans="1:8" ht="15">
      <c r="A4" s="133"/>
      <c r="B4" s="96"/>
      <c r="C4" s="102"/>
      <c r="D4" s="98"/>
      <c r="E4" s="98"/>
      <c r="F4" s="99"/>
      <c r="G4" s="100"/>
      <c r="H4" s="100"/>
    </row>
    <row r="5" spans="1:8" ht="15">
      <c r="A5" s="133" t="s">
        <v>63</v>
      </c>
      <c r="B5" s="96"/>
      <c r="C5" s="103"/>
      <c r="D5" s="98"/>
      <c r="E5" s="104" t="s">
        <v>70</v>
      </c>
      <c r="F5" s="136"/>
      <c r="G5" s="100"/>
      <c r="H5" s="100"/>
    </row>
    <row r="6" spans="1:8" ht="15">
      <c r="A6" s="135" t="s">
        <v>73</v>
      </c>
      <c r="B6" s="96"/>
      <c r="C6" s="103"/>
      <c r="D6" s="98"/>
      <c r="E6" s="98"/>
      <c r="F6" s="99"/>
      <c r="G6" s="100"/>
      <c r="H6" s="100"/>
    </row>
    <row r="7" spans="1:8">
      <c r="A7" s="130"/>
      <c r="B7" s="130"/>
      <c r="C7" s="128"/>
      <c r="D7" s="129"/>
      <c r="E7" s="134"/>
      <c r="F7" s="134"/>
      <c r="G7" s="134"/>
      <c r="H7" s="134"/>
    </row>
    <row r="8" spans="1:8" ht="20.25" customHeight="1">
      <c r="A8" s="337" t="s">
        <v>3</v>
      </c>
      <c r="B8" s="343" t="s">
        <v>17</v>
      </c>
      <c r="C8" s="341" t="s">
        <v>18</v>
      </c>
      <c r="D8" s="339" t="s">
        <v>69</v>
      </c>
      <c r="E8" s="183"/>
      <c r="F8" s="134"/>
      <c r="G8" s="134"/>
      <c r="H8" s="134"/>
    </row>
    <row r="9" spans="1:8" ht="56.25" customHeight="1">
      <c r="A9" s="338"/>
      <c r="B9" s="344"/>
      <c r="C9" s="342"/>
      <c r="D9" s="340"/>
      <c r="E9" s="134"/>
      <c r="F9" s="134"/>
      <c r="G9" s="134"/>
      <c r="H9" s="134"/>
    </row>
    <row r="10" spans="1:8">
      <c r="A10" s="184"/>
      <c r="B10" s="184"/>
      <c r="C10" s="185"/>
      <c r="D10" s="186"/>
      <c r="E10" s="134"/>
      <c r="F10" s="134"/>
      <c r="G10" s="134"/>
      <c r="H10" s="134"/>
    </row>
    <row r="11" spans="1:8">
      <c r="A11" s="165">
        <v>1</v>
      </c>
      <c r="B11" s="166">
        <v>1</v>
      </c>
      <c r="C11" s="187" t="s">
        <v>29</v>
      </c>
      <c r="D11" s="188"/>
      <c r="E11" s="134"/>
      <c r="F11" s="134"/>
      <c r="G11" s="134"/>
      <c r="H11" s="134"/>
    </row>
    <row r="12" spans="1:8">
      <c r="A12" s="165"/>
      <c r="B12" s="166"/>
      <c r="C12" s="189"/>
      <c r="D12" s="190"/>
      <c r="E12" s="134"/>
      <c r="F12" s="134"/>
      <c r="G12" s="134"/>
      <c r="H12" s="134"/>
    </row>
    <row r="13" spans="1:8">
      <c r="A13" s="165">
        <v>2</v>
      </c>
      <c r="B13" s="166">
        <v>2</v>
      </c>
      <c r="C13" s="191" t="s">
        <v>31</v>
      </c>
      <c r="D13" s="188"/>
      <c r="E13" s="134"/>
      <c r="F13" s="134"/>
      <c r="G13" s="134"/>
      <c r="H13" s="134"/>
    </row>
    <row r="14" spans="1:8">
      <c r="A14" s="171"/>
      <c r="B14" s="172"/>
      <c r="C14" s="192"/>
      <c r="D14" s="193"/>
      <c r="E14" s="134"/>
      <c r="F14" s="134"/>
      <c r="G14" s="134"/>
      <c r="H14" s="134"/>
    </row>
    <row r="15" spans="1:8">
      <c r="A15" s="158"/>
      <c r="B15" s="158"/>
      <c r="C15" s="179" t="s">
        <v>14</v>
      </c>
      <c r="D15" s="194"/>
      <c r="E15" s="134"/>
      <c r="F15" s="134"/>
      <c r="G15" s="134"/>
      <c r="H15" s="134"/>
    </row>
    <row r="16" spans="1:8" s="31" customFormat="1">
      <c r="A16" s="195"/>
      <c r="B16" s="195"/>
      <c r="C16" s="196" t="s">
        <v>0</v>
      </c>
      <c r="D16" s="197"/>
      <c r="E16" s="198"/>
      <c r="F16" s="198"/>
      <c r="G16" s="198"/>
      <c r="H16" s="198"/>
    </row>
    <row r="17" spans="1:8" s="31" customFormat="1">
      <c r="A17" s="195"/>
      <c r="B17" s="195"/>
      <c r="C17" s="196" t="s">
        <v>21</v>
      </c>
      <c r="D17" s="199"/>
      <c r="E17" s="198"/>
      <c r="F17" s="198"/>
      <c r="G17" s="198"/>
      <c r="H17" s="198"/>
    </row>
    <row r="18" spans="1:8" s="31" customFormat="1">
      <c r="A18" s="195"/>
      <c r="B18" s="195"/>
      <c r="C18" s="196" t="s">
        <v>19</v>
      </c>
      <c r="D18" s="197"/>
      <c r="E18" s="198"/>
      <c r="F18" s="198"/>
      <c r="G18" s="198"/>
      <c r="H18" s="198"/>
    </row>
    <row r="19" spans="1:8" s="32" customFormat="1">
      <c r="A19" s="33"/>
      <c r="B19" s="33"/>
      <c r="C19" s="34"/>
      <c r="D19" s="35"/>
    </row>
    <row r="22" spans="1:8">
      <c r="B22" s="27"/>
    </row>
    <row r="25" spans="1:8">
      <c r="B25" s="11"/>
      <c r="C25" s="10"/>
      <c r="D25" s="11"/>
    </row>
    <row r="26" spans="1:8">
      <c r="B26" s="11"/>
      <c r="D26" s="11"/>
    </row>
    <row r="27" spans="1:8">
      <c r="B27" s="11"/>
      <c r="C27" s="10"/>
    </row>
    <row r="28" spans="1:8">
      <c r="B28" s="11"/>
      <c r="D28" s="11"/>
    </row>
    <row r="29" spans="1:8">
      <c r="D29" s="11"/>
    </row>
  </sheetData>
  <mergeCells count="4">
    <mergeCell ref="A8:A9"/>
    <mergeCell ref="D8:D9"/>
    <mergeCell ref="C8:C9"/>
    <mergeCell ref="B8:B9"/>
  </mergeCells>
  <phoneticPr fontId="2" type="noConversion"/>
  <pageMargins left="0.75" right="0.75" top="1.72" bottom="1" header="0.5" footer="0.5"/>
  <pageSetup paperSize="9" orientation="landscape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24"/>
  <sheetViews>
    <sheetView workbookViewId="0">
      <selection activeCell="G4" sqref="G4"/>
    </sheetView>
  </sheetViews>
  <sheetFormatPr defaultRowHeight="12.75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7" width="14.7109375" style="5" customWidth="1"/>
    <col min="8" max="8" width="13.5703125" style="5" customWidth="1"/>
    <col min="9" max="16384" width="9.140625" style="6"/>
  </cols>
  <sheetData>
    <row r="1" spans="1:15" ht="15">
      <c r="A1" s="133" t="s">
        <v>57</v>
      </c>
      <c r="B1" s="96"/>
      <c r="C1" s="97"/>
      <c r="D1" s="98"/>
      <c r="E1" s="98"/>
      <c r="F1" s="99"/>
      <c r="G1" s="100"/>
      <c r="H1" s="100"/>
      <c r="I1" s="18"/>
      <c r="J1" s="18"/>
      <c r="K1" s="18"/>
      <c r="L1" s="18"/>
      <c r="M1" s="18"/>
      <c r="N1" s="18"/>
      <c r="O1" s="19"/>
    </row>
    <row r="2" spans="1:15" ht="15.75">
      <c r="A2" s="133" t="s">
        <v>74</v>
      </c>
      <c r="B2" s="96"/>
      <c r="C2" s="67"/>
      <c r="D2" s="98"/>
      <c r="E2" s="98"/>
      <c r="F2" s="99"/>
      <c r="G2" s="100"/>
      <c r="H2" s="100"/>
      <c r="I2" s="18"/>
      <c r="J2" s="18"/>
      <c r="K2" s="18"/>
      <c r="L2" s="18"/>
      <c r="M2" s="18"/>
      <c r="N2" s="18"/>
      <c r="O2" s="19"/>
    </row>
    <row r="3" spans="1:15" ht="15.75">
      <c r="A3" s="133" t="s">
        <v>75</v>
      </c>
      <c r="B3" s="96"/>
      <c r="C3" s="68"/>
      <c r="D3" s="98"/>
      <c r="E3" s="98"/>
      <c r="F3" s="99"/>
      <c r="G3" s="100"/>
      <c r="H3" s="100"/>
      <c r="I3" s="18"/>
      <c r="J3" s="18"/>
      <c r="K3" s="18"/>
      <c r="L3" s="18"/>
      <c r="M3" s="18"/>
      <c r="N3" s="18"/>
      <c r="O3" s="19"/>
    </row>
    <row r="4" spans="1:15" ht="15">
      <c r="A4" s="133"/>
      <c r="B4" s="96"/>
      <c r="C4" s="102"/>
      <c r="D4" s="98"/>
      <c r="E4" s="98"/>
      <c r="F4" s="99"/>
      <c r="G4" s="100"/>
      <c r="H4" s="100"/>
      <c r="I4" s="18"/>
      <c r="J4" s="18"/>
      <c r="K4" s="18"/>
      <c r="L4" s="18"/>
      <c r="M4" s="18"/>
      <c r="N4" s="18"/>
      <c r="O4" s="19"/>
    </row>
    <row r="5" spans="1:15" ht="15">
      <c r="A5" s="133" t="s">
        <v>61</v>
      </c>
      <c r="B5" s="96"/>
      <c r="C5" s="103"/>
      <c r="D5" s="98"/>
      <c r="E5" s="104" t="s">
        <v>62</v>
      </c>
      <c r="F5" s="136">
        <f>SUM(D18)</f>
        <v>0</v>
      </c>
      <c r="G5" s="100"/>
      <c r="H5" s="100"/>
      <c r="I5" s="18"/>
      <c r="J5" s="18"/>
      <c r="K5" s="18"/>
      <c r="L5" s="18"/>
      <c r="M5" s="18"/>
      <c r="N5" s="21"/>
      <c r="O5" s="40"/>
    </row>
    <row r="6" spans="1:15" ht="15">
      <c r="A6" s="135" t="s">
        <v>182</v>
      </c>
      <c r="B6" s="96"/>
      <c r="C6" s="103"/>
      <c r="D6" s="98"/>
      <c r="E6" s="98"/>
      <c r="F6" s="99"/>
      <c r="G6" s="100"/>
      <c r="H6" s="100"/>
      <c r="I6" s="18"/>
      <c r="J6" s="18"/>
      <c r="K6" s="18"/>
      <c r="L6" s="18"/>
      <c r="M6" s="18"/>
      <c r="N6" s="18"/>
      <c r="O6" s="19"/>
    </row>
    <row r="7" spans="1:15">
      <c r="A7" s="130"/>
      <c r="B7" s="130"/>
      <c r="C7" s="128"/>
      <c r="D7" s="129"/>
      <c r="E7" s="130"/>
      <c r="F7" s="131"/>
      <c r="G7" s="132"/>
      <c r="H7" s="132"/>
    </row>
    <row r="8" spans="1:15" ht="20.25" customHeight="1">
      <c r="A8" s="337" t="s">
        <v>3</v>
      </c>
      <c r="B8" s="343" t="s">
        <v>11</v>
      </c>
      <c r="C8" s="341" t="s">
        <v>12</v>
      </c>
      <c r="D8" s="339" t="s">
        <v>64</v>
      </c>
      <c r="E8" s="347" t="s">
        <v>13</v>
      </c>
      <c r="F8" s="347"/>
      <c r="G8" s="347"/>
      <c r="H8" s="345" t="s">
        <v>9</v>
      </c>
      <c r="I8" s="7"/>
    </row>
    <row r="9" spans="1:15" ht="78.75" customHeight="1">
      <c r="A9" s="338"/>
      <c r="B9" s="344"/>
      <c r="C9" s="342"/>
      <c r="D9" s="340"/>
      <c r="E9" s="119" t="s">
        <v>65</v>
      </c>
      <c r="F9" s="119" t="s">
        <v>66</v>
      </c>
      <c r="G9" s="119" t="s">
        <v>67</v>
      </c>
      <c r="H9" s="346"/>
    </row>
    <row r="10" spans="1:15">
      <c r="A10" s="157"/>
      <c r="B10" s="158"/>
      <c r="C10" s="159"/>
      <c r="D10" s="160"/>
      <c r="E10" s="161"/>
      <c r="F10" s="162"/>
      <c r="G10" s="163"/>
      <c r="H10" s="164"/>
    </row>
    <row r="11" spans="1:15">
      <c r="A11" s="165">
        <v>1</v>
      </c>
      <c r="B11" s="166" t="s">
        <v>30</v>
      </c>
      <c r="C11" s="167" t="s">
        <v>56</v>
      </c>
      <c r="D11" s="168"/>
      <c r="E11" s="169"/>
      <c r="F11" s="169"/>
      <c r="G11" s="169"/>
      <c r="H11" s="170"/>
      <c r="I11" s="29"/>
      <c r="J11" s="29"/>
    </row>
    <row r="12" spans="1:15">
      <c r="A12" s="171"/>
      <c r="B12" s="172"/>
      <c r="C12" s="173"/>
      <c r="D12" s="174"/>
      <c r="E12" s="175"/>
      <c r="F12" s="176"/>
      <c r="G12" s="175"/>
      <c r="H12" s="177"/>
      <c r="I12" s="29"/>
      <c r="J12" s="29"/>
    </row>
    <row r="13" spans="1:15" s="37" customFormat="1">
      <c r="A13" s="178"/>
      <c r="B13" s="178"/>
      <c r="C13" s="179" t="s">
        <v>14</v>
      </c>
      <c r="D13" s="145"/>
      <c r="E13" s="146"/>
      <c r="F13" s="146"/>
      <c r="G13" s="146"/>
      <c r="H13" s="180"/>
      <c r="I13" s="36"/>
      <c r="J13" s="36"/>
    </row>
    <row r="14" spans="1:15">
      <c r="A14" s="130"/>
      <c r="B14" s="130"/>
      <c r="C14" s="181" t="s">
        <v>77</v>
      </c>
      <c r="D14" s="152"/>
      <c r="E14" s="149"/>
      <c r="F14" s="150"/>
      <c r="G14" s="150"/>
      <c r="H14" s="150"/>
      <c r="I14" s="29"/>
      <c r="J14" s="29"/>
    </row>
    <row r="15" spans="1:15">
      <c r="A15" s="130"/>
      <c r="B15" s="130"/>
      <c r="C15" s="182" t="s">
        <v>20</v>
      </c>
      <c r="D15" s="152"/>
      <c r="E15" s="149"/>
      <c r="F15" s="150"/>
      <c r="G15" s="150"/>
      <c r="H15" s="150"/>
      <c r="I15" s="29"/>
      <c r="J15" s="29"/>
    </row>
    <row r="16" spans="1:15">
      <c r="A16" s="130"/>
      <c r="B16" s="130"/>
      <c r="C16" s="181" t="s">
        <v>76</v>
      </c>
      <c r="D16" s="152"/>
      <c r="E16" s="149"/>
      <c r="F16" s="150"/>
      <c r="G16" s="150"/>
      <c r="H16" s="150"/>
      <c r="I16" s="29"/>
      <c r="J16" s="29"/>
    </row>
    <row r="17" spans="1:10" ht="25.5">
      <c r="A17" s="130"/>
      <c r="B17" s="130"/>
      <c r="C17" s="153" t="s">
        <v>68</v>
      </c>
      <c r="D17" s="154"/>
      <c r="E17" s="149"/>
      <c r="F17" s="150"/>
      <c r="G17" s="150"/>
      <c r="H17" s="150"/>
      <c r="I17" s="29"/>
      <c r="J17" s="29"/>
    </row>
    <row r="18" spans="1:10">
      <c r="A18" s="130"/>
      <c r="B18" s="130"/>
      <c r="C18" s="155" t="s">
        <v>15</v>
      </c>
      <c r="D18" s="156"/>
      <c r="E18" s="149"/>
      <c r="F18" s="150"/>
      <c r="G18" s="150"/>
      <c r="H18" s="150"/>
      <c r="I18" s="29"/>
      <c r="J18" s="29"/>
    </row>
    <row r="19" spans="1:10">
      <c r="A19" s="130"/>
      <c r="B19" s="130"/>
      <c r="C19" s="128"/>
      <c r="D19" s="129"/>
      <c r="E19" s="130"/>
      <c r="F19" s="131"/>
      <c r="G19" s="132"/>
      <c r="H19" s="132"/>
    </row>
    <row r="21" spans="1:10">
      <c r="C21" s="10"/>
      <c r="F21" s="11"/>
      <c r="G21" s="4"/>
    </row>
    <row r="22" spans="1:10">
      <c r="F22" s="11"/>
      <c r="G22" s="4"/>
    </row>
    <row r="23" spans="1:10">
      <c r="C23" s="10"/>
      <c r="F23" s="11"/>
      <c r="G23" s="4"/>
    </row>
    <row r="24" spans="1:10">
      <c r="F24" s="11"/>
      <c r="G24" s="4"/>
    </row>
  </sheetData>
  <mergeCells count="6">
    <mergeCell ref="H8:H9"/>
    <mergeCell ref="E8:G8"/>
    <mergeCell ref="A8:A9"/>
    <mergeCell ref="D8:D9"/>
    <mergeCell ref="C8:C9"/>
    <mergeCell ref="B8:B9"/>
  </mergeCells>
  <phoneticPr fontId="2" type="noConversion"/>
  <pageMargins left="0.74803149606299213" right="0.74803149606299213" top="0.79" bottom="0.42" header="0.51181102362204722" footer="0.16"/>
  <pageSetup paperSize="9" orientation="landscape" horizontalDpi="4294967292" verticalDpi="360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30"/>
  <sheetViews>
    <sheetView topLeftCell="A94" workbookViewId="0">
      <selection activeCell="Q16" sqref="Q16"/>
    </sheetView>
  </sheetViews>
  <sheetFormatPr defaultRowHeight="12.75"/>
  <cols>
    <col min="1" max="1" width="3.42578125" style="3" customWidth="1"/>
    <col min="2" max="2" width="41.57031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8.7109375" style="5" customWidth="1"/>
    <col min="8" max="8" width="6.85546875" style="5" customWidth="1"/>
    <col min="9" max="9" width="7.28515625" style="5" customWidth="1"/>
    <col min="10" max="10" width="7.42578125" style="5" customWidth="1"/>
    <col min="11" max="14" width="8.42578125" style="5" customWidth="1"/>
    <col min="15" max="15" width="10.140625" style="6" customWidth="1"/>
    <col min="16" max="16384" width="9.140625" style="6"/>
  </cols>
  <sheetData>
    <row r="1" spans="1:20" ht="15">
      <c r="A1" s="133"/>
      <c r="B1" s="96"/>
      <c r="C1" s="97" t="s">
        <v>29</v>
      </c>
      <c r="D1" s="98"/>
      <c r="E1" s="98"/>
      <c r="F1" s="99"/>
      <c r="G1" s="100"/>
      <c r="H1" s="100"/>
      <c r="I1" s="100"/>
      <c r="J1" s="100"/>
      <c r="K1" s="100"/>
      <c r="L1" s="100"/>
      <c r="M1" s="100"/>
      <c r="N1" s="100"/>
      <c r="O1" s="101"/>
      <c r="P1" s="134"/>
    </row>
    <row r="2" spans="1:20" ht="15.75">
      <c r="A2" s="133" t="s">
        <v>1</v>
      </c>
      <c r="B2" s="96"/>
      <c r="C2" s="67" t="s">
        <v>71</v>
      </c>
      <c r="D2" s="98"/>
      <c r="E2" s="98"/>
      <c r="F2" s="99"/>
      <c r="G2" s="100"/>
      <c r="H2" s="100"/>
      <c r="I2" s="100"/>
      <c r="J2" s="100"/>
      <c r="K2" s="100"/>
      <c r="L2" s="100"/>
      <c r="M2" s="100"/>
      <c r="N2" s="100"/>
      <c r="O2" s="101"/>
      <c r="P2" s="134"/>
    </row>
    <row r="3" spans="1:20" ht="15.75">
      <c r="A3" s="133" t="s">
        <v>2</v>
      </c>
      <c r="B3" s="96"/>
      <c r="C3" s="68" t="s">
        <v>72</v>
      </c>
      <c r="D3" s="98"/>
      <c r="E3" s="98"/>
      <c r="F3" s="99"/>
      <c r="G3" s="100"/>
      <c r="H3" s="100"/>
      <c r="I3" s="100"/>
      <c r="J3" s="100"/>
      <c r="K3" s="100"/>
      <c r="L3" s="100"/>
      <c r="M3" s="100"/>
      <c r="N3" s="100"/>
      <c r="O3" s="101"/>
      <c r="P3" s="134"/>
    </row>
    <row r="4" spans="1:20" ht="15">
      <c r="A4" s="133"/>
      <c r="B4" s="96"/>
      <c r="C4" s="102"/>
      <c r="D4" s="98"/>
      <c r="E4" s="98"/>
      <c r="F4" s="99"/>
      <c r="G4" s="100"/>
      <c r="H4" s="100"/>
      <c r="I4" s="100"/>
      <c r="J4" s="100"/>
      <c r="K4" s="100"/>
      <c r="L4" s="100"/>
      <c r="M4" s="100"/>
      <c r="N4" s="100"/>
      <c r="O4" s="101"/>
      <c r="P4" s="134"/>
    </row>
    <row r="5" spans="1:20" ht="15">
      <c r="A5" s="133" t="s">
        <v>63</v>
      </c>
      <c r="B5" s="96"/>
      <c r="C5" s="103"/>
      <c r="D5" s="98"/>
      <c r="E5" s="98"/>
      <c r="F5" s="99"/>
      <c r="G5" s="100"/>
      <c r="H5" s="100"/>
      <c r="I5" s="100"/>
      <c r="J5" s="100"/>
      <c r="K5" s="100"/>
      <c r="L5" s="100"/>
      <c r="M5" s="100"/>
      <c r="N5" s="104" t="s">
        <v>62</v>
      </c>
      <c r="O5" s="105">
        <f>O38</f>
        <v>0</v>
      </c>
      <c r="P5" s="134"/>
    </row>
    <row r="6" spans="1:20" ht="15">
      <c r="A6" s="135" t="s">
        <v>178</v>
      </c>
      <c r="B6" s="96"/>
      <c r="C6" s="103"/>
      <c r="D6" s="98"/>
      <c r="E6" s="98"/>
      <c r="F6" s="99"/>
      <c r="G6" s="100"/>
      <c r="H6" s="100"/>
      <c r="I6" s="100"/>
      <c r="J6" s="100"/>
      <c r="K6" s="100"/>
      <c r="L6" s="100"/>
      <c r="M6" s="100"/>
      <c r="N6" s="100"/>
      <c r="O6" s="101"/>
      <c r="P6" s="134"/>
    </row>
    <row r="7" spans="1:20" ht="20.25" customHeight="1">
      <c r="A7" s="350" t="s">
        <v>3</v>
      </c>
      <c r="B7" s="332" t="s">
        <v>4</v>
      </c>
      <c r="C7" s="352" t="s">
        <v>5</v>
      </c>
      <c r="D7" s="337" t="s">
        <v>6</v>
      </c>
      <c r="E7" s="347" t="s">
        <v>7</v>
      </c>
      <c r="F7" s="347"/>
      <c r="G7" s="347"/>
      <c r="H7" s="347"/>
      <c r="I7" s="347"/>
      <c r="J7" s="349"/>
      <c r="K7" s="348" t="s">
        <v>10</v>
      </c>
      <c r="L7" s="347"/>
      <c r="M7" s="347"/>
      <c r="N7" s="347"/>
      <c r="O7" s="349"/>
      <c r="P7" s="7"/>
    </row>
    <row r="8" spans="1:20" ht="78.75" customHeight="1">
      <c r="A8" s="351"/>
      <c r="B8" s="333"/>
      <c r="C8" s="353"/>
      <c r="D8" s="338"/>
      <c r="E8" s="106" t="s">
        <v>8</v>
      </c>
      <c r="F8" s="106" t="s">
        <v>22</v>
      </c>
      <c r="G8" s="107" t="s">
        <v>23</v>
      </c>
      <c r="H8" s="107" t="s">
        <v>24</v>
      </c>
      <c r="I8" s="107" t="s">
        <v>25</v>
      </c>
      <c r="J8" s="107" t="s">
        <v>26</v>
      </c>
      <c r="K8" s="107" t="s">
        <v>9</v>
      </c>
      <c r="L8" s="107" t="s">
        <v>23</v>
      </c>
      <c r="M8" s="107" t="s">
        <v>24</v>
      </c>
      <c r="N8" s="107" t="s">
        <v>25</v>
      </c>
      <c r="O8" s="107" t="s">
        <v>27</v>
      </c>
    </row>
    <row r="9" spans="1:20">
      <c r="A9" s="61"/>
      <c r="B9" s="108"/>
      <c r="C9" s="109"/>
      <c r="D9" s="110"/>
      <c r="E9" s="110"/>
      <c r="F9" s="111"/>
      <c r="G9" s="112"/>
      <c r="H9" s="112"/>
      <c r="I9" s="112"/>
      <c r="J9" s="112"/>
      <c r="K9" s="112"/>
      <c r="L9" s="112"/>
      <c r="M9" s="112"/>
      <c r="N9" s="112"/>
      <c r="O9" s="113"/>
    </row>
    <row r="10" spans="1:20" s="39" customFormat="1">
      <c r="A10" s="64">
        <v>1</v>
      </c>
      <c r="B10" s="114" t="s">
        <v>78</v>
      </c>
      <c r="C10" s="115"/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20" s="39" customFormat="1">
      <c r="A11" s="64">
        <v>2</v>
      </c>
      <c r="B11" s="200" t="s">
        <v>79</v>
      </c>
      <c r="C11" s="115"/>
      <c r="D11" s="116"/>
      <c r="E11" s="117"/>
      <c r="F11" s="118"/>
      <c r="G11" s="119"/>
      <c r="H11" s="119"/>
      <c r="I11" s="119"/>
      <c r="J11" s="118"/>
      <c r="K11" s="118"/>
      <c r="L11" s="118"/>
      <c r="M11" s="118"/>
      <c r="N11" s="118"/>
      <c r="O11" s="118"/>
    </row>
    <row r="12" spans="1:20" s="39" customFormat="1">
      <c r="A12" s="64">
        <v>3</v>
      </c>
      <c r="B12" s="201" t="s">
        <v>80</v>
      </c>
      <c r="C12" s="242" t="s">
        <v>172</v>
      </c>
      <c r="D12" s="243">
        <v>2.5</v>
      </c>
      <c r="E12" s="117"/>
      <c r="F12" s="118"/>
      <c r="G12" s="119"/>
      <c r="H12" s="119"/>
      <c r="I12" s="119"/>
      <c r="J12" s="118"/>
      <c r="K12" s="118"/>
      <c r="L12" s="118"/>
      <c r="M12" s="118"/>
      <c r="N12" s="118"/>
      <c r="O12" s="118"/>
    </row>
    <row r="13" spans="1:20">
      <c r="A13" s="64">
        <v>5</v>
      </c>
      <c r="B13" s="202" t="s">
        <v>81</v>
      </c>
      <c r="C13" s="242"/>
      <c r="D13" s="243"/>
      <c r="E13" s="117"/>
      <c r="F13" s="118"/>
      <c r="G13" s="119"/>
      <c r="H13" s="119"/>
      <c r="I13" s="119"/>
      <c r="J13" s="118"/>
      <c r="K13" s="118"/>
      <c r="L13" s="118"/>
      <c r="M13" s="118"/>
      <c r="N13" s="118"/>
      <c r="O13" s="118"/>
      <c r="Q13" s="39"/>
      <c r="R13" s="39"/>
      <c r="S13" s="39"/>
      <c r="T13" s="39"/>
    </row>
    <row r="14" spans="1:20" ht="24">
      <c r="A14" s="61">
        <v>6</v>
      </c>
      <c r="B14" s="203" t="s">
        <v>82</v>
      </c>
      <c r="C14" s="242" t="s">
        <v>44</v>
      </c>
      <c r="D14" s="244">
        <v>1</v>
      </c>
      <c r="E14" s="117"/>
      <c r="F14" s="118"/>
      <c r="G14" s="119"/>
      <c r="H14" s="119"/>
      <c r="I14" s="119"/>
      <c r="J14" s="118"/>
      <c r="K14" s="118"/>
      <c r="L14" s="118"/>
      <c r="M14" s="118"/>
      <c r="N14" s="118"/>
      <c r="O14" s="118"/>
      <c r="Q14" s="39"/>
      <c r="R14" s="39"/>
      <c r="S14" s="39"/>
      <c r="T14" s="39"/>
    </row>
    <row r="15" spans="1:20" ht="68.25" customHeight="1">
      <c r="A15" s="66">
        <v>7</v>
      </c>
      <c r="B15" s="204" t="s">
        <v>83</v>
      </c>
      <c r="C15" s="242" t="s">
        <v>44</v>
      </c>
      <c r="D15" s="244">
        <v>2</v>
      </c>
      <c r="E15" s="117"/>
      <c r="F15" s="118"/>
      <c r="G15" s="112"/>
      <c r="H15" s="112"/>
      <c r="I15" s="112"/>
      <c r="J15" s="118"/>
      <c r="K15" s="118"/>
      <c r="L15" s="118"/>
      <c r="M15" s="118"/>
      <c r="N15" s="118"/>
      <c r="O15" s="118"/>
      <c r="Q15" s="39"/>
      <c r="R15" s="39"/>
      <c r="S15" s="39"/>
      <c r="T15" s="39"/>
    </row>
    <row r="16" spans="1:20" s="39" customFormat="1" ht="106.5" customHeight="1">
      <c r="A16" s="66">
        <v>8</v>
      </c>
      <c r="B16" s="205" t="s">
        <v>84</v>
      </c>
      <c r="C16" s="242" t="s">
        <v>44</v>
      </c>
      <c r="D16" s="244">
        <v>1</v>
      </c>
      <c r="E16" s="117"/>
      <c r="F16" s="118"/>
      <c r="G16" s="119"/>
      <c r="H16" s="121"/>
      <c r="I16" s="119"/>
      <c r="J16" s="118"/>
      <c r="K16" s="118"/>
      <c r="L16" s="118"/>
      <c r="M16" s="118"/>
      <c r="N16" s="118"/>
      <c r="O16" s="118"/>
    </row>
    <row r="17" spans="1:20" s="39" customFormat="1" ht="73.5" customHeight="1">
      <c r="A17" s="66">
        <v>9</v>
      </c>
      <c r="B17" s="203" t="s">
        <v>85</v>
      </c>
      <c r="C17" s="242" t="s">
        <v>44</v>
      </c>
      <c r="D17" s="245">
        <v>1</v>
      </c>
      <c r="E17" s="117"/>
      <c r="F17" s="118"/>
      <c r="G17" s="119"/>
      <c r="H17" s="121"/>
      <c r="I17" s="119"/>
      <c r="J17" s="118"/>
      <c r="K17" s="118"/>
      <c r="L17" s="118"/>
      <c r="M17" s="118"/>
      <c r="N17" s="118"/>
      <c r="O17" s="118"/>
    </row>
    <row r="18" spans="1:20" s="39" customFormat="1">
      <c r="A18" s="66">
        <v>11</v>
      </c>
      <c r="B18" s="203" t="s">
        <v>86</v>
      </c>
      <c r="C18" s="242" t="s">
        <v>35</v>
      </c>
      <c r="D18" s="245">
        <v>7</v>
      </c>
      <c r="E18" s="117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20">
      <c r="A19" s="64">
        <v>12.4</v>
      </c>
      <c r="B19" s="202" t="s">
        <v>87</v>
      </c>
      <c r="C19" s="246"/>
      <c r="D19" s="247"/>
      <c r="E19" s="117"/>
      <c r="F19" s="118"/>
      <c r="G19" s="119"/>
      <c r="H19" s="121"/>
      <c r="I19" s="119"/>
      <c r="J19" s="118"/>
      <c r="K19" s="118"/>
      <c r="L19" s="118"/>
      <c r="M19" s="118"/>
      <c r="N19" s="118"/>
      <c r="O19" s="118"/>
      <c r="Q19" s="39"/>
      <c r="R19" s="39"/>
      <c r="S19" s="39"/>
      <c r="T19" s="39"/>
    </row>
    <row r="20" spans="1:20" ht="36">
      <c r="A20" s="64">
        <v>13.527272727272701</v>
      </c>
      <c r="B20" s="206" t="s">
        <v>88</v>
      </c>
      <c r="C20" s="246" t="s">
        <v>172</v>
      </c>
      <c r="D20" s="247">
        <v>2.7</v>
      </c>
      <c r="E20" s="117"/>
      <c r="F20" s="118"/>
      <c r="G20" s="119"/>
      <c r="H20" s="119"/>
      <c r="I20" s="119"/>
      <c r="J20" s="118"/>
      <c r="K20" s="118"/>
      <c r="L20" s="118"/>
      <c r="M20" s="118"/>
      <c r="N20" s="118"/>
      <c r="O20" s="118"/>
      <c r="Q20" s="39"/>
      <c r="R20" s="39"/>
      <c r="S20" s="39"/>
      <c r="T20" s="39"/>
    </row>
    <row r="21" spans="1:20">
      <c r="A21" s="64">
        <v>14.654545454545399</v>
      </c>
      <c r="B21" s="207" t="s">
        <v>89</v>
      </c>
      <c r="C21" s="248" t="s">
        <v>172</v>
      </c>
      <c r="D21" s="249">
        <f>D20</f>
        <v>2.7</v>
      </c>
      <c r="E21" s="117"/>
      <c r="F21" s="118"/>
      <c r="G21" s="119"/>
      <c r="H21" s="119"/>
      <c r="I21" s="119"/>
      <c r="J21" s="118"/>
      <c r="K21" s="118"/>
      <c r="L21" s="118"/>
      <c r="M21" s="118"/>
      <c r="N21" s="118"/>
      <c r="O21" s="118"/>
      <c r="Q21" s="39"/>
      <c r="R21" s="39"/>
      <c r="S21" s="39"/>
      <c r="T21" s="39"/>
    </row>
    <row r="22" spans="1:20">
      <c r="A22" s="64">
        <v>15.781818181818201</v>
      </c>
      <c r="B22" s="208" t="s">
        <v>90</v>
      </c>
      <c r="C22" s="248" t="s">
        <v>172</v>
      </c>
      <c r="D22" s="247">
        <f>D21*1.05</f>
        <v>2.8350000000000004</v>
      </c>
      <c r="E22" s="117"/>
      <c r="F22" s="118"/>
      <c r="G22" s="121"/>
      <c r="H22" s="121"/>
      <c r="I22" s="121"/>
      <c r="J22" s="118"/>
      <c r="K22" s="118"/>
      <c r="L22" s="118"/>
      <c r="M22" s="118"/>
      <c r="N22" s="118"/>
      <c r="O22" s="118"/>
      <c r="Q22" s="39"/>
      <c r="R22" s="39"/>
      <c r="S22" s="39"/>
      <c r="T22" s="39"/>
    </row>
    <row r="23" spans="1:20" s="39" customFormat="1">
      <c r="A23" s="61">
        <v>16.909090909090899</v>
      </c>
      <c r="B23" s="206" t="s">
        <v>91</v>
      </c>
      <c r="C23" s="246" t="s">
        <v>172</v>
      </c>
      <c r="D23" s="247">
        <f>D20*2</f>
        <v>5.4</v>
      </c>
      <c r="E23" s="117"/>
      <c r="F23" s="118"/>
      <c r="G23" s="119"/>
      <c r="H23" s="119"/>
      <c r="I23" s="119"/>
      <c r="J23" s="118"/>
      <c r="K23" s="118"/>
      <c r="L23" s="118"/>
      <c r="M23" s="118"/>
      <c r="N23" s="118"/>
      <c r="O23" s="118"/>
    </row>
    <row r="24" spans="1:20" s="39" customFormat="1">
      <c r="A24" s="66">
        <v>18.0363636363636</v>
      </c>
      <c r="B24" s="209" t="s">
        <v>92</v>
      </c>
      <c r="C24" s="246" t="s">
        <v>172</v>
      </c>
      <c r="D24" s="247">
        <v>6.24</v>
      </c>
      <c r="E24" s="117"/>
      <c r="F24" s="118"/>
      <c r="G24" s="119"/>
      <c r="H24" s="119"/>
      <c r="I24" s="119"/>
      <c r="J24" s="118"/>
      <c r="K24" s="118"/>
      <c r="L24" s="118"/>
      <c r="M24" s="118"/>
      <c r="N24" s="118"/>
      <c r="O24" s="118"/>
    </row>
    <row r="25" spans="1:20" s="39" customFormat="1">
      <c r="A25" s="66">
        <v>19.1636363636363</v>
      </c>
      <c r="B25" s="206" t="s">
        <v>93</v>
      </c>
      <c r="C25" s="246" t="s">
        <v>172</v>
      </c>
      <c r="D25" s="247">
        <v>2.48</v>
      </c>
      <c r="E25" s="117"/>
      <c r="F25" s="118"/>
      <c r="G25" s="119"/>
      <c r="H25" s="119"/>
      <c r="I25" s="119"/>
      <c r="J25" s="118"/>
      <c r="K25" s="118"/>
      <c r="L25" s="118"/>
      <c r="M25" s="118"/>
      <c r="N25" s="118"/>
      <c r="O25" s="118"/>
    </row>
    <row r="26" spans="1:20" s="39" customFormat="1">
      <c r="A26" s="66">
        <v>20.2909090909091</v>
      </c>
      <c r="B26" s="209" t="s">
        <v>94</v>
      </c>
      <c r="C26" s="246" t="s">
        <v>172</v>
      </c>
      <c r="D26" s="247">
        <v>3.12</v>
      </c>
      <c r="E26" s="117"/>
      <c r="F26" s="118"/>
      <c r="G26" s="119"/>
      <c r="H26" s="121"/>
      <c r="I26" s="119"/>
      <c r="J26" s="118"/>
      <c r="K26" s="118"/>
      <c r="L26" s="118"/>
      <c r="M26" s="118"/>
      <c r="N26" s="118"/>
      <c r="O26" s="118"/>
    </row>
    <row r="27" spans="1:20">
      <c r="A27" s="66">
        <v>21.4181818181818</v>
      </c>
      <c r="B27" s="205" t="s">
        <v>95</v>
      </c>
      <c r="C27" s="242" t="s">
        <v>172</v>
      </c>
      <c r="D27" s="244">
        <f>D25</f>
        <v>2.48</v>
      </c>
      <c r="E27" s="117"/>
      <c r="F27" s="118"/>
      <c r="G27" s="119"/>
      <c r="H27" s="121"/>
      <c r="I27" s="119"/>
      <c r="J27" s="118"/>
      <c r="K27" s="118"/>
      <c r="L27" s="118"/>
      <c r="M27" s="118"/>
      <c r="N27" s="118"/>
      <c r="O27" s="118"/>
      <c r="Q27" s="39"/>
      <c r="R27" s="39"/>
      <c r="S27" s="39"/>
      <c r="T27" s="39"/>
    </row>
    <row r="28" spans="1:20">
      <c r="A28" s="66">
        <v>22.545454545454501</v>
      </c>
      <c r="B28" s="210" t="s">
        <v>96</v>
      </c>
      <c r="C28" s="242" t="s">
        <v>173</v>
      </c>
      <c r="D28" s="244">
        <f>D27*1.5</f>
        <v>3.7199999999999998</v>
      </c>
      <c r="E28" s="117"/>
      <c r="F28" s="118"/>
      <c r="G28" s="119"/>
      <c r="H28" s="121"/>
      <c r="I28" s="119"/>
      <c r="J28" s="118"/>
      <c r="K28" s="118"/>
      <c r="L28" s="118"/>
      <c r="M28" s="118"/>
      <c r="N28" s="118"/>
      <c r="O28" s="118"/>
      <c r="Q28" s="39"/>
      <c r="R28" s="39"/>
      <c r="S28" s="39"/>
      <c r="T28" s="39"/>
    </row>
    <row r="29" spans="1:20">
      <c r="A29" s="64">
        <v>23.672727272727201</v>
      </c>
      <c r="B29" s="205" t="s">
        <v>97</v>
      </c>
      <c r="C29" s="242" t="s">
        <v>172</v>
      </c>
      <c r="D29" s="244">
        <f>D27</f>
        <v>2.48</v>
      </c>
      <c r="E29" s="117"/>
      <c r="F29" s="118"/>
      <c r="G29" s="119"/>
      <c r="H29" s="119"/>
      <c r="I29" s="119"/>
      <c r="J29" s="118"/>
      <c r="K29" s="118"/>
      <c r="L29" s="118"/>
      <c r="M29" s="118"/>
      <c r="N29" s="118"/>
      <c r="O29" s="118"/>
      <c r="Q29" s="39"/>
      <c r="R29" s="39"/>
      <c r="S29" s="39"/>
      <c r="T29" s="39"/>
    </row>
    <row r="30" spans="1:20" s="39" customFormat="1">
      <c r="A30" s="64">
        <v>24.8</v>
      </c>
      <c r="B30" s="210" t="s">
        <v>98</v>
      </c>
      <c r="C30" s="242" t="s">
        <v>174</v>
      </c>
      <c r="D30" s="244">
        <f>D29*0.25</f>
        <v>0.62</v>
      </c>
      <c r="E30" s="117"/>
      <c r="F30" s="118"/>
      <c r="G30" s="119"/>
      <c r="H30" s="119"/>
      <c r="I30" s="119"/>
      <c r="J30" s="118"/>
      <c r="K30" s="118"/>
      <c r="L30" s="118"/>
      <c r="M30" s="118"/>
      <c r="N30" s="118"/>
      <c r="O30" s="118"/>
    </row>
    <row r="31" spans="1:20" s="39" customFormat="1">
      <c r="A31" s="64">
        <v>25.927272727272701</v>
      </c>
      <c r="B31" s="205" t="s">
        <v>99</v>
      </c>
      <c r="C31" s="242" t="s">
        <v>172</v>
      </c>
      <c r="D31" s="244">
        <f>D27</f>
        <v>2.48</v>
      </c>
      <c r="E31" s="117"/>
      <c r="F31" s="118"/>
      <c r="G31" s="122"/>
      <c r="H31" s="122"/>
      <c r="I31" s="122"/>
      <c r="J31" s="118"/>
      <c r="K31" s="118"/>
      <c r="L31" s="118"/>
      <c r="M31" s="118"/>
      <c r="N31" s="118"/>
      <c r="O31" s="118"/>
    </row>
    <row r="32" spans="1:20" s="39" customFormat="1">
      <c r="A32" s="64">
        <v>27.054545454545401</v>
      </c>
      <c r="B32" s="211" t="s">
        <v>100</v>
      </c>
      <c r="C32" s="242" t="s">
        <v>174</v>
      </c>
      <c r="D32" s="244">
        <v>1</v>
      </c>
      <c r="E32" s="117"/>
      <c r="F32" s="118"/>
      <c r="G32" s="122"/>
      <c r="H32" s="122"/>
      <c r="I32" s="122"/>
      <c r="J32" s="118"/>
      <c r="K32" s="118"/>
      <c r="L32" s="118"/>
      <c r="M32" s="118"/>
      <c r="N32" s="118"/>
      <c r="O32" s="118"/>
    </row>
    <row r="33" spans="1:20" s="39" customFormat="1">
      <c r="A33" s="64"/>
      <c r="B33" s="211" t="s">
        <v>101</v>
      </c>
      <c r="C33" s="242" t="s">
        <v>174</v>
      </c>
      <c r="D33" s="244">
        <v>1</v>
      </c>
      <c r="E33" s="117"/>
      <c r="F33" s="118"/>
      <c r="G33" s="122"/>
      <c r="H33" s="122"/>
      <c r="I33" s="122"/>
      <c r="J33" s="118"/>
      <c r="K33" s="118"/>
      <c r="L33" s="118"/>
      <c r="M33" s="118"/>
      <c r="N33" s="118"/>
      <c r="O33" s="118"/>
    </row>
    <row r="34" spans="1:20">
      <c r="A34" s="61">
        <v>28.181818181818201</v>
      </c>
      <c r="B34" s="200" t="s">
        <v>102</v>
      </c>
      <c r="C34" s="242"/>
      <c r="D34" s="244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Q34" s="39"/>
      <c r="R34" s="39"/>
      <c r="S34" s="39"/>
      <c r="T34" s="39"/>
    </row>
    <row r="35" spans="1:20">
      <c r="A35" s="66">
        <v>29.309090909090902</v>
      </c>
      <c r="B35" s="203" t="s">
        <v>103</v>
      </c>
      <c r="C35" s="242" t="s">
        <v>44</v>
      </c>
      <c r="D35" s="244">
        <v>1</v>
      </c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Q35" s="39"/>
      <c r="R35" s="39"/>
      <c r="S35" s="39"/>
      <c r="T35" s="39"/>
    </row>
    <row r="36" spans="1:20" s="9" customFormat="1">
      <c r="A36" s="65"/>
      <c r="B36" s="211" t="s">
        <v>104</v>
      </c>
      <c r="C36" s="242" t="s">
        <v>44</v>
      </c>
      <c r="D36" s="244">
        <v>1</v>
      </c>
      <c r="E36" s="124"/>
      <c r="F36" s="125"/>
      <c r="G36" s="126"/>
      <c r="H36" s="126"/>
      <c r="I36" s="126"/>
      <c r="J36" s="126"/>
      <c r="K36" s="127"/>
      <c r="L36" s="127"/>
      <c r="M36" s="127"/>
      <c r="N36" s="127"/>
      <c r="O36" s="127"/>
    </row>
    <row r="37" spans="1:20">
      <c r="A37" s="219">
        <v>30</v>
      </c>
      <c r="B37" s="200" t="s">
        <v>105</v>
      </c>
      <c r="C37" s="246"/>
      <c r="D37" s="247"/>
      <c r="E37" s="57"/>
      <c r="F37" s="56"/>
      <c r="G37" s="56"/>
      <c r="H37" s="56"/>
      <c r="I37" s="56"/>
      <c r="J37" s="58"/>
      <c r="K37" s="58"/>
      <c r="L37" s="58"/>
      <c r="M37" s="70"/>
      <c r="N37" s="59"/>
      <c r="O37" s="60"/>
    </row>
    <row r="38" spans="1:20" ht="48">
      <c r="A38" s="219"/>
      <c r="B38" s="203" t="s">
        <v>106</v>
      </c>
      <c r="C38" s="242" t="s">
        <v>172</v>
      </c>
      <c r="D38" s="244">
        <v>9.24</v>
      </c>
      <c r="E38" s="212"/>
      <c r="F38" s="213"/>
      <c r="G38" s="214"/>
      <c r="H38" s="214"/>
      <c r="I38" s="214"/>
      <c r="J38" s="215"/>
      <c r="K38" s="126"/>
      <c r="L38" s="126"/>
      <c r="M38" s="126"/>
      <c r="N38" s="126"/>
      <c r="O38" s="127"/>
    </row>
    <row r="39" spans="1:20">
      <c r="A39" s="219">
        <v>31</v>
      </c>
      <c r="B39" s="207" t="s">
        <v>107</v>
      </c>
      <c r="C39" s="248" t="s">
        <v>172</v>
      </c>
      <c r="D39" s="249">
        <f>D38</f>
        <v>9.24</v>
      </c>
      <c r="E39" s="212"/>
      <c r="F39" s="213"/>
      <c r="G39" s="214"/>
      <c r="H39" s="214"/>
      <c r="I39" s="214"/>
      <c r="J39" s="215"/>
      <c r="K39" s="216"/>
      <c r="L39" s="216"/>
      <c r="M39" s="216"/>
      <c r="N39" s="216"/>
      <c r="O39" s="217"/>
    </row>
    <row r="40" spans="1:20">
      <c r="A40" s="219"/>
      <c r="B40" s="208" t="s">
        <v>90</v>
      </c>
      <c r="C40" s="248" t="s">
        <v>172</v>
      </c>
      <c r="D40" s="247">
        <f>D39*1.05</f>
        <v>9.702</v>
      </c>
      <c r="E40" s="220"/>
      <c r="F40" s="221"/>
      <c r="G40" s="222"/>
      <c r="H40" s="222"/>
      <c r="I40" s="222"/>
      <c r="J40" s="222"/>
      <c r="K40" s="222"/>
      <c r="L40" s="222"/>
      <c r="M40" s="222"/>
      <c r="N40" s="222"/>
      <c r="O40" s="223"/>
    </row>
    <row r="41" spans="1:20">
      <c r="A41" s="219">
        <v>32</v>
      </c>
      <c r="B41" s="206" t="s">
        <v>108</v>
      </c>
      <c r="C41" s="246" t="s">
        <v>172</v>
      </c>
      <c r="D41" s="247">
        <f>D38*2</f>
        <v>18.48</v>
      </c>
      <c r="E41" s="220"/>
      <c r="F41" s="221"/>
      <c r="G41" s="222"/>
      <c r="H41" s="222"/>
      <c r="I41" s="222"/>
      <c r="J41" s="222"/>
      <c r="K41" s="222"/>
      <c r="L41" s="222"/>
      <c r="M41" s="222"/>
      <c r="N41" s="222"/>
      <c r="O41" s="223"/>
    </row>
    <row r="42" spans="1:20">
      <c r="A42" s="219"/>
      <c r="B42" s="209" t="s">
        <v>109</v>
      </c>
      <c r="C42" s="246" t="s">
        <v>172</v>
      </c>
      <c r="D42" s="247">
        <v>18.72</v>
      </c>
      <c r="E42" s="220"/>
      <c r="F42" s="221"/>
      <c r="G42" s="222"/>
      <c r="H42" s="222"/>
      <c r="I42" s="222"/>
      <c r="J42" s="222"/>
      <c r="K42" s="222"/>
      <c r="L42" s="222"/>
      <c r="M42" s="222"/>
      <c r="N42" s="222"/>
      <c r="O42" s="223"/>
    </row>
    <row r="43" spans="1:20">
      <c r="A43" s="219">
        <v>33</v>
      </c>
      <c r="B43" s="206" t="s">
        <v>110</v>
      </c>
      <c r="C43" s="246" t="s">
        <v>58</v>
      </c>
      <c r="D43" s="247">
        <v>1</v>
      </c>
      <c r="E43" s="220"/>
      <c r="F43" s="221"/>
      <c r="G43" s="222"/>
      <c r="H43" s="222"/>
      <c r="I43" s="222"/>
      <c r="J43" s="222"/>
      <c r="K43" s="222"/>
      <c r="L43" s="222"/>
      <c r="M43" s="222"/>
      <c r="N43" s="222"/>
      <c r="O43" s="223"/>
    </row>
    <row r="44" spans="1:20" ht="36">
      <c r="A44" s="224">
        <v>34</v>
      </c>
      <c r="B44" s="205" t="s">
        <v>111</v>
      </c>
      <c r="C44" s="250" t="s">
        <v>172</v>
      </c>
      <c r="D44" s="244">
        <f>D43</f>
        <v>1</v>
      </c>
      <c r="E44" s="219"/>
      <c r="F44" s="221"/>
      <c r="G44" s="222"/>
      <c r="H44" s="222"/>
      <c r="I44" s="222"/>
      <c r="J44" s="222"/>
      <c r="K44" s="222"/>
      <c r="L44" s="222"/>
      <c r="M44" s="222"/>
      <c r="N44" s="222"/>
      <c r="O44" s="223"/>
    </row>
    <row r="45" spans="1:20" ht="36">
      <c r="A45" s="224">
        <v>35</v>
      </c>
      <c r="B45" s="225" t="s">
        <v>112</v>
      </c>
      <c r="C45" s="251" t="s">
        <v>44</v>
      </c>
      <c r="D45" s="252">
        <v>1</v>
      </c>
      <c r="E45" s="219"/>
      <c r="F45" s="221"/>
      <c r="G45" s="222"/>
      <c r="H45" s="222"/>
      <c r="I45" s="222"/>
      <c r="J45" s="222"/>
      <c r="K45" s="222"/>
      <c r="L45" s="222"/>
      <c r="M45" s="222"/>
      <c r="N45" s="222"/>
      <c r="O45" s="223"/>
    </row>
    <row r="46" spans="1:20" ht="24">
      <c r="A46" s="224">
        <v>36</v>
      </c>
      <c r="B46" s="226" t="s">
        <v>113</v>
      </c>
      <c r="C46" s="251" t="s">
        <v>44</v>
      </c>
      <c r="D46" s="252">
        <v>1</v>
      </c>
      <c r="E46" s="219"/>
      <c r="F46" s="221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1:20">
      <c r="A47" s="224">
        <v>37</v>
      </c>
      <c r="B47" s="200" t="s">
        <v>114</v>
      </c>
      <c r="C47" s="251"/>
      <c r="D47" s="252"/>
      <c r="E47" s="219"/>
      <c r="F47" s="221"/>
      <c r="G47" s="222"/>
      <c r="H47" s="222"/>
      <c r="I47" s="222"/>
      <c r="J47" s="222"/>
      <c r="K47" s="222"/>
      <c r="L47" s="222"/>
      <c r="M47" s="222"/>
      <c r="N47" s="222"/>
      <c r="O47" s="223"/>
    </row>
    <row r="48" spans="1:20">
      <c r="A48" s="224">
        <v>38</v>
      </c>
      <c r="B48" s="205" t="s">
        <v>115</v>
      </c>
      <c r="C48" s="242" t="s">
        <v>172</v>
      </c>
      <c r="D48" s="244">
        <v>224.6</v>
      </c>
      <c r="E48" s="219"/>
      <c r="F48" s="221"/>
      <c r="G48" s="222"/>
      <c r="H48" s="222"/>
      <c r="I48" s="222"/>
      <c r="J48" s="222"/>
      <c r="K48" s="222"/>
      <c r="L48" s="222"/>
      <c r="M48" s="222"/>
      <c r="N48" s="222"/>
      <c r="O48" s="223"/>
    </row>
    <row r="49" spans="1:15">
      <c r="A49" s="224">
        <v>39</v>
      </c>
      <c r="B49" s="210" t="s">
        <v>96</v>
      </c>
      <c r="C49" s="242" t="s">
        <v>173</v>
      </c>
      <c r="D49" s="244">
        <f>D48*0.8</f>
        <v>179.68</v>
      </c>
      <c r="E49" s="219"/>
      <c r="F49" s="221"/>
      <c r="G49" s="222"/>
      <c r="H49" s="222"/>
      <c r="I49" s="222"/>
      <c r="J49" s="222"/>
      <c r="K49" s="222"/>
      <c r="L49" s="222"/>
      <c r="M49" s="222"/>
      <c r="N49" s="222"/>
      <c r="O49" s="223"/>
    </row>
    <row r="50" spans="1:15">
      <c r="A50" s="224">
        <v>40</v>
      </c>
      <c r="B50" s="205" t="s">
        <v>116</v>
      </c>
      <c r="C50" s="242" t="s">
        <v>172</v>
      </c>
      <c r="D50" s="244">
        <f>D48</f>
        <v>224.6</v>
      </c>
      <c r="E50" s="219"/>
      <c r="F50" s="221"/>
      <c r="G50" s="222"/>
      <c r="H50" s="222"/>
      <c r="I50" s="222"/>
      <c r="J50" s="222"/>
      <c r="K50" s="222"/>
      <c r="L50" s="222"/>
      <c r="M50" s="222"/>
      <c r="N50" s="222"/>
      <c r="O50" s="223"/>
    </row>
    <row r="51" spans="1:15">
      <c r="A51" s="224">
        <v>41</v>
      </c>
      <c r="B51" s="210" t="s">
        <v>98</v>
      </c>
      <c r="C51" s="242" t="s">
        <v>174</v>
      </c>
      <c r="D51" s="244">
        <f>D50*0.25</f>
        <v>56.15</v>
      </c>
      <c r="E51" s="219"/>
      <c r="F51" s="221"/>
      <c r="G51" s="222"/>
      <c r="H51" s="222"/>
      <c r="I51" s="222"/>
      <c r="J51" s="222"/>
      <c r="K51" s="222"/>
      <c r="L51" s="222"/>
      <c r="M51" s="222"/>
      <c r="N51" s="222"/>
      <c r="O51" s="223"/>
    </row>
    <row r="52" spans="1:15">
      <c r="A52" s="224">
        <v>42</v>
      </c>
      <c r="B52" s="205" t="s">
        <v>117</v>
      </c>
      <c r="C52" s="242" t="s">
        <v>172</v>
      </c>
      <c r="D52" s="244">
        <f>D48</f>
        <v>224.6</v>
      </c>
      <c r="E52" s="219"/>
      <c r="F52" s="221"/>
      <c r="G52" s="222"/>
      <c r="H52" s="222"/>
      <c r="I52" s="222"/>
      <c r="J52" s="222"/>
      <c r="K52" s="222"/>
      <c r="L52" s="222"/>
      <c r="M52" s="222"/>
      <c r="N52" s="222"/>
      <c r="O52" s="223"/>
    </row>
    <row r="53" spans="1:15">
      <c r="A53" s="224">
        <v>43</v>
      </c>
      <c r="B53" s="211" t="s">
        <v>118</v>
      </c>
      <c r="C53" s="242" t="s">
        <v>174</v>
      </c>
      <c r="D53" s="244">
        <f>D52*0.3</f>
        <v>67.38</v>
      </c>
      <c r="E53" s="219"/>
      <c r="F53" s="221"/>
      <c r="G53" s="222"/>
      <c r="H53" s="222"/>
      <c r="I53" s="222"/>
      <c r="J53" s="222"/>
      <c r="K53" s="222"/>
      <c r="L53" s="222"/>
      <c r="M53" s="222"/>
      <c r="N53" s="222"/>
      <c r="O53" s="223"/>
    </row>
    <row r="54" spans="1:15">
      <c r="A54" s="224">
        <v>44</v>
      </c>
      <c r="B54" s="211" t="s">
        <v>119</v>
      </c>
      <c r="C54" s="242" t="s">
        <v>174</v>
      </c>
      <c r="D54" s="244">
        <f>D53</f>
        <v>67.38</v>
      </c>
      <c r="E54" s="219"/>
      <c r="F54" s="221"/>
      <c r="G54" s="222"/>
      <c r="H54" s="222"/>
      <c r="I54" s="222"/>
      <c r="J54" s="222"/>
      <c r="K54" s="222"/>
      <c r="L54" s="222"/>
      <c r="M54" s="222"/>
      <c r="N54" s="222"/>
      <c r="O54" s="223"/>
    </row>
    <row r="55" spans="1:15">
      <c r="A55" s="224">
        <v>45</v>
      </c>
      <c r="B55" s="211" t="s">
        <v>120</v>
      </c>
      <c r="C55" s="242" t="s">
        <v>174</v>
      </c>
      <c r="D55" s="244">
        <f>D54</f>
        <v>67.38</v>
      </c>
      <c r="E55" s="219"/>
      <c r="F55" s="221"/>
      <c r="G55" s="222"/>
      <c r="H55" s="222"/>
      <c r="I55" s="222"/>
      <c r="J55" s="222"/>
      <c r="K55" s="222"/>
      <c r="L55" s="222"/>
      <c r="M55" s="222"/>
      <c r="N55" s="222"/>
      <c r="O55" s="223"/>
    </row>
    <row r="56" spans="1:15" ht="24">
      <c r="A56" s="224">
        <v>46</v>
      </c>
      <c r="B56" s="205" t="s">
        <v>121</v>
      </c>
      <c r="C56" s="242" t="s">
        <v>172</v>
      </c>
      <c r="D56" s="244">
        <v>47.87</v>
      </c>
      <c r="E56" s="219"/>
      <c r="F56" s="221"/>
      <c r="G56" s="222"/>
      <c r="H56" s="222"/>
      <c r="I56" s="222"/>
      <c r="J56" s="222"/>
      <c r="K56" s="222"/>
      <c r="L56" s="222"/>
      <c r="M56" s="222"/>
      <c r="N56" s="222"/>
      <c r="O56" s="223"/>
    </row>
    <row r="57" spans="1:15">
      <c r="A57" s="224">
        <v>47</v>
      </c>
      <c r="B57" s="210" t="s">
        <v>96</v>
      </c>
      <c r="C57" s="242" t="s">
        <v>173</v>
      </c>
      <c r="D57" s="244">
        <f>D56*0.8</f>
        <v>38.295999999999999</v>
      </c>
      <c r="E57" s="219"/>
      <c r="F57" s="221"/>
      <c r="G57" s="222"/>
      <c r="H57" s="222"/>
      <c r="I57" s="222"/>
      <c r="J57" s="222"/>
      <c r="K57" s="222"/>
      <c r="L57" s="222"/>
      <c r="M57" s="222"/>
      <c r="N57" s="222"/>
      <c r="O57" s="223"/>
    </row>
    <row r="58" spans="1:15">
      <c r="A58" s="224">
        <v>48</v>
      </c>
      <c r="B58" s="205" t="s">
        <v>122</v>
      </c>
      <c r="C58" s="242" t="s">
        <v>172</v>
      </c>
      <c r="D58" s="244">
        <f>D56</f>
        <v>47.87</v>
      </c>
      <c r="E58" s="219"/>
      <c r="F58" s="221"/>
      <c r="G58" s="222"/>
      <c r="H58" s="222"/>
      <c r="I58" s="222"/>
      <c r="J58" s="222"/>
      <c r="K58" s="222"/>
      <c r="L58" s="222"/>
      <c r="M58" s="222"/>
      <c r="N58" s="222"/>
      <c r="O58" s="223"/>
    </row>
    <row r="59" spans="1:15">
      <c r="A59" s="224">
        <v>49</v>
      </c>
      <c r="B59" s="210" t="s">
        <v>98</v>
      </c>
      <c r="C59" s="242" t="s">
        <v>174</v>
      </c>
      <c r="D59" s="244">
        <f>D58*0.25</f>
        <v>11.967499999999999</v>
      </c>
      <c r="E59" s="219"/>
      <c r="F59" s="221"/>
      <c r="G59" s="222"/>
      <c r="H59" s="222"/>
      <c r="I59" s="222"/>
      <c r="J59" s="222"/>
      <c r="K59" s="222"/>
      <c r="L59" s="222"/>
      <c r="M59" s="222"/>
      <c r="N59" s="222"/>
      <c r="O59" s="223"/>
    </row>
    <row r="60" spans="1:15">
      <c r="A60" s="224">
        <v>50</v>
      </c>
      <c r="B60" s="205" t="s">
        <v>123</v>
      </c>
      <c r="C60" s="242" t="s">
        <v>172</v>
      </c>
      <c r="D60" s="244">
        <f>D56</f>
        <v>47.87</v>
      </c>
      <c r="E60" s="219"/>
      <c r="F60" s="221"/>
      <c r="G60" s="222"/>
      <c r="H60" s="222"/>
      <c r="I60" s="222"/>
      <c r="J60" s="222"/>
      <c r="K60" s="222"/>
      <c r="L60" s="222"/>
      <c r="M60" s="222"/>
      <c r="N60" s="222"/>
      <c r="O60" s="223"/>
    </row>
    <row r="61" spans="1:15">
      <c r="A61" s="224">
        <v>51</v>
      </c>
      <c r="B61" s="211" t="s">
        <v>118</v>
      </c>
      <c r="C61" s="242" t="s">
        <v>174</v>
      </c>
      <c r="D61" s="244">
        <f>D60*0.3</f>
        <v>14.360999999999999</v>
      </c>
      <c r="E61" s="219"/>
      <c r="F61" s="221"/>
      <c r="G61" s="222"/>
      <c r="H61" s="222"/>
      <c r="I61" s="222"/>
      <c r="J61" s="222"/>
      <c r="K61" s="222"/>
      <c r="L61" s="222"/>
      <c r="M61" s="222"/>
      <c r="N61" s="222"/>
      <c r="O61" s="223"/>
    </row>
    <row r="62" spans="1:15">
      <c r="A62" s="224">
        <v>52</v>
      </c>
      <c r="B62" s="211" t="s">
        <v>120</v>
      </c>
      <c r="C62" s="242" t="s">
        <v>174</v>
      </c>
      <c r="D62" s="244">
        <f>D61</f>
        <v>14.360999999999999</v>
      </c>
      <c r="E62" s="219"/>
      <c r="F62" s="221"/>
      <c r="G62" s="222"/>
      <c r="H62" s="222"/>
      <c r="I62" s="222"/>
      <c r="J62" s="222"/>
      <c r="K62" s="222"/>
      <c r="L62" s="222"/>
      <c r="M62" s="222"/>
      <c r="N62" s="222"/>
      <c r="O62" s="223"/>
    </row>
    <row r="63" spans="1:15" ht="24">
      <c r="A63" s="224">
        <v>53</v>
      </c>
      <c r="B63" s="205" t="s">
        <v>124</v>
      </c>
      <c r="C63" s="250" t="s">
        <v>172</v>
      </c>
      <c r="D63" s="244">
        <v>246.78</v>
      </c>
      <c r="E63" s="219"/>
      <c r="F63" s="221"/>
      <c r="G63" s="222"/>
      <c r="H63" s="222"/>
      <c r="I63" s="222"/>
      <c r="J63" s="222"/>
      <c r="K63" s="222"/>
      <c r="L63" s="222"/>
      <c r="M63" s="222"/>
      <c r="N63" s="222"/>
      <c r="O63" s="223"/>
    </row>
    <row r="64" spans="1:15">
      <c r="A64" s="224">
        <v>54</v>
      </c>
      <c r="B64" s="205" t="s">
        <v>125</v>
      </c>
      <c r="C64" s="250" t="s">
        <v>172</v>
      </c>
      <c r="D64" s="244">
        <f>D63</f>
        <v>246.78</v>
      </c>
      <c r="E64" s="219"/>
      <c r="F64" s="221"/>
      <c r="G64" s="222"/>
      <c r="H64" s="222"/>
      <c r="I64" s="222"/>
      <c r="J64" s="222"/>
      <c r="K64" s="222"/>
      <c r="L64" s="222"/>
      <c r="M64" s="222"/>
      <c r="N64" s="222"/>
      <c r="O64" s="223"/>
    </row>
    <row r="65" spans="1:15">
      <c r="A65" s="224">
        <v>55</v>
      </c>
      <c r="B65" s="210" t="s">
        <v>126</v>
      </c>
      <c r="C65" s="250" t="s">
        <v>172</v>
      </c>
      <c r="D65" s="244">
        <f>D64</f>
        <v>246.78</v>
      </c>
      <c r="E65" s="219"/>
      <c r="F65" s="221"/>
      <c r="G65" s="222"/>
      <c r="H65" s="222"/>
      <c r="I65" s="222"/>
      <c r="J65" s="222"/>
      <c r="K65" s="222"/>
      <c r="L65" s="222"/>
      <c r="M65" s="222"/>
      <c r="N65" s="222"/>
      <c r="O65" s="223"/>
    </row>
    <row r="66" spans="1:15">
      <c r="A66" s="224">
        <v>56</v>
      </c>
      <c r="B66" s="210" t="s">
        <v>127</v>
      </c>
      <c r="C66" s="250" t="s">
        <v>172</v>
      </c>
      <c r="D66" s="244">
        <f>D65</f>
        <v>246.78</v>
      </c>
      <c r="E66" s="219"/>
      <c r="F66" s="221"/>
      <c r="G66" s="222"/>
      <c r="H66" s="222"/>
      <c r="I66" s="222"/>
      <c r="J66" s="222"/>
      <c r="K66" s="222"/>
      <c r="L66" s="222"/>
      <c r="M66" s="222"/>
      <c r="N66" s="222"/>
      <c r="O66" s="223"/>
    </row>
    <row r="67" spans="1:15">
      <c r="A67" s="224">
        <v>57</v>
      </c>
      <c r="B67" s="210" t="s">
        <v>128</v>
      </c>
      <c r="C67" s="250" t="s">
        <v>172</v>
      </c>
      <c r="D67" s="244">
        <f>D65</f>
        <v>246.78</v>
      </c>
      <c r="E67" s="219"/>
      <c r="F67" s="221"/>
      <c r="G67" s="222"/>
      <c r="H67" s="222"/>
      <c r="I67" s="222"/>
      <c r="J67" s="222"/>
      <c r="K67" s="222"/>
      <c r="L67" s="222"/>
      <c r="M67" s="222"/>
      <c r="N67" s="222"/>
      <c r="O67" s="223"/>
    </row>
    <row r="68" spans="1:15">
      <c r="A68" s="224">
        <v>58</v>
      </c>
      <c r="B68" s="210" t="s">
        <v>129</v>
      </c>
      <c r="C68" s="250" t="s">
        <v>172</v>
      </c>
      <c r="D68" s="244">
        <f>D65*1.1</f>
        <v>271.45800000000003</v>
      </c>
      <c r="E68" s="219"/>
      <c r="F68" s="221"/>
      <c r="G68" s="222"/>
      <c r="H68" s="222"/>
      <c r="I68" s="222"/>
      <c r="J68" s="222"/>
      <c r="K68" s="222"/>
      <c r="L68" s="222"/>
      <c r="M68" s="222"/>
      <c r="N68" s="222"/>
      <c r="O68" s="223"/>
    </row>
    <row r="69" spans="1:15">
      <c r="A69" s="224">
        <v>59</v>
      </c>
      <c r="B69" s="210" t="s">
        <v>130</v>
      </c>
      <c r="C69" s="250" t="s">
        <v>172</v>
      </c>
      <c r="D69" s="244">
        <f>D65</f>
        <v>246.78</v>
      </c>
      <c r="E69" s="219"/>
      <c r="F69" s="221"/>
      <c r="G69" s="222"/>
      <c r="H69" s="222"/>
      <c r="I69" s="222"/>
      <c r="J69" s="222"/>
      <c r="K69" s="222"/>
      <c r="L69" s="222"/>
      <c r="M69" s="222"/>
      <c r="N69" s="222"/>
      <c r="O69" s="223"/>
    </row>
    <row r="70" spans="1:15">
      <c r="A70" s="224">
        <v>60</v>
      </c>
      <c r="B70" s="210" t="s">
        <v>131</v>
      </c>
      <c r="C70" s="250" t="s">
        <v>172</v>
      </c>
      <c r="D70" s="244">
        <f>D65</f>
        <v>246.78</v>
      </c>
      <c r="E70" s="219"/>
      <c r="F70" s="221"/>
      <c r="G70" s="222"/>
      <c r="H70" s="222"/>
      <c r="I70" s="222"/>
      <c r="J70" s="222"/>
      <c r="K70" s="222"/>
      <c r="L70" s="222"/>
      <c r="M70" s="222"/>
      <c r="N70" s="222"/>
      <c r="O70" s="223"/>
    </row>
    <row r="71" spans="1:15">
      <c r="A71" s="224">
        <v>61</v>
      </c>
      <c r="B71" s="227" t="s">
        <v>132</v>
      </c>
      <c r="C71" s="250"/>
      <c r="D71" s="244"/>
      <c r="E71" s="219"/>
      <c r="F71" s="221"/>
      <c r="G71" s="222"/>
      <c r="H71" s="222"/>
      <c r="I71" s="222"/>
      <c r="J71" s="222"/>
      <c r="K71" s="222"/>
      <c r="L71" s="222"/>
      <c r="M71" s="222"/>
      <c r="N71" s="222"/>
      <c r="O71" s="223"/>
    </row>
    <row r="72" spans="1:15" ht="82.5" customHeight="1">
      <c r="A72" s="224">
        <v>62</v>
      </c>
      <c r="B72" s="228" t="s">
        <v>133</v>
      </c>
      <c r="C72" s="250" t="s">
        <v>44</v>
      </c>
      <c r="D72" s="244">
        <v>1</v>
      </c>
      <c r="E72" s="219"/>
      <c r="F72" s="221"/>
      <c r="G72" s="222"/>
      <c r="H72" s="222"/>
      <c r="I72" s="222"/>
      <c r="J72" s="222"/>
      <c r="K72" s="222"/>
      <c r="L72" s="222"/>
      <c r="M72" s="222"/>
      <c r="N72" s="222"/>
      <c r="O72" s="223"/>
    </row>
    <row r="73" spans="1:15" ht="48">
      <c r="A73" s="224">
        <v>63</v>
      </c>
      <c r="B73" s="229" t="s">
        <v>134</v>
      </c>
      <c r="C73" s="250" t="str">
        <f>C72</f>
        <v>kompl.</v>
      </c>
      <c r="D73" s="244">
        <v>1</v>
      </c>
      <c r="E73" s="219"/>
      <c r="F73" s="221"/>
      <c r="G73" s="222"/>
      <c r="H73" s="222"/>
      <c r="I73" s="222"/>
      <c r="J73" s="222"/>
      <c r="K73" s="222"/>
      <c r="L73" s="222"/>
      <c r="M73" s="222"/>
      <c r="N73" s="222"/>
      <c r="O73" s="223"/>
    </row>
    <row r="74" spans="1:15" ht="60">
      <c r="A74" s="224">
        <v>64</v>
      </c>
      <c r="B74" s="229" t="s">
        <v>135</v>
      </c>
      <c r="C74" s="250" t="str">
        <f>C72</f>
        <v>kompl.</v>
      </c>
      <c r="D74" s="244">
        <v>1</v>
      </c>
      <c r="E74" s="219"/>
      <c r="F74" s="221"/>
      <c r="G74" s="222"/>
      <c r="H74" s="222"/>
      <c r="I74" s="222"/>
      <c r="J74" s="222"/>
      <c r="K74" s="222"/>
      <c r="L74" s="222"/>
      <c r="M74" s="222"/>
      <c r="N74" s="222"/>
      <c r="O74" s="223"/>
    </row>
    <row r="75" spans="1:15" ht="48">
      <c r="A75" s="224">
        <v>65</v>
      </c>
      <c r="B75" s="229" t="s">
        <v>136</v>
      </c>
      <c r="C75" s="250" t="str">
        <f>C73</f>
        <v>kompl.</v>
      </c>
      <c r="D75" s="244">
        <v>1</v>
      </c>
      <c r="E75" s="219"/>
      <c r="F75" s="221"/>
      <c r="G75" s="222"/>
      <c r="H75" s="222"/>
      <c r="I75" s="222"/>
      <c r="J75" s="222"/>
      <c r="K75" s="222"/>
      <c r="L75" s="222"/>
      <c r="M75" s="222"/>
      <c r="N75" s="222"/>
      <c r="O75" s="223"/>
    </row>
    <row r="76" spans="1:15">
      <c r="A76" s="224">
        <v>66</v>
      </c>
      <c r="B76" s="230" t="s">
        <v>137</v>
      </c>
      <c r="C76" s="250" t="s">
        <v>35</v>
      </c>
      <c r="D76" s="244">
        <v>3</v>
      </c>
      <c r="E76" s="219"/>
      <c r="F76" s="221"/>
      <c r="G76" s="222"/>
      <c r="H76" s="222"/>
      <c r="I76" s="222"/>
      <c r="J76" s="222"/>
      <c r="K76" s="222"/>
      <c r="L76" s="222"/>
      <c r="M76" s="222"/>
      <c r="N76" s="222"/>
      <c r="O76" s="223"/>
    </row>
    <row r="77" spans="1:15">
      <c r="A77" s="224">
        <v>67</v>
      </c>
      <c r="B77" s="230" t="s">
        <v>138</v>
      </c>
      <c r="C77" s="250" t="str">
        <f>C75</f>
        <v>kompl.</v>
      </c>
      <c r="D77" s="244">
        <v>1</v>
      </c>
      <c r="E77" s="219"/>
      <c r="F77" s="221"/>
      <c r="G77" s="222"/>
      <c r="H77" s="222"/>
      <c r="I77" s="222"/>
      <c r="J77" s="222"/>
      <c r="K77" s="222"/>
      <c r="L77" s="222"/>
      <c r="M77" s="222"/>
      <c r="N77" s="222"/>
      <c r="O77" s="223"/>
    </row>
    <row r="78" spans="1:15">
      <c r="A78" s="224">
        <v>68</v>
      </c>
      <c r="B78" s="231" t="s">
        <v>139</v>
      </c>
      <c r="C78" s="251"/>
      <c r="D78" s="252"/>
      <c r="E78" s="219"/>
      <c r="F78" s="221"/>
      <c r="G78" s="222"/>
      <c r="H78" s="222"/>
      <c r="I78" s="222"/>
      <c r="J78" s="222"/>
      <c r="K78" s="222"/>
      <c r="L78" s="222"/>
      <c r="M78" s="222"/>
      <c r="N78" s="222"/>
      <c r="O78" s="223"/>
    </row>
    <row r="79" spans="1:15">
      <c r="A79" s="224">
        <v>69</v>
      </c>
      <c r="B79" s="226" t="s">
        <v>140</v>
      </c>
      <c r="C79" s="251" t="s">
        <v>44</v>
      </c>
      <c r="D79" s="252">
        <v>1</v>
      </c>
      <c r="E79" s="219"/>
      <c r="F79" s="221"/>
      <c r="G79" s="222"/>
      <c r="H79" s="222"/>
      <c r="I79" s="222"/>
      <c r="J79" s="222"/>
      <c r="K79" s="222"/>
      <c r="L79" s="222"/>
      <c r="M79" s="222"/>
      <c r="N79" s="222"/>
      <c r="O79" s="223"/>
    </row>
    <row r="80" spans="1:15">
      <c r="A80" s="224">
        <v>70</v>
      </c>
      <c r="B80" s="231" t="s">
        <v>141</v>
      </c>
      <c r="C80" s="251"/>
      <c r="D80" s="252"/>
      <c r="E80" s="219"/>
      <c r="F80" s="221"/>
      <c r="G80" s="222"/>
      <c r="H80" s="222"/>
      <c r="I80" s="222"/>
      <c r="J80" s="222"/>
      <c r="K80" s="222"/>
      <c r="L80" s="222"/>
      <c r="M80" s="222"/>
      <c r="N80" s="222"/>
      <c r="O80" s="223"/>
    </row>
    <row r="81" spans="1:15">
      <c r="A81" s="224">
        <v>71</v>
      </c>
      <c r="B81" s="232" t="s">
        <v>142</v>
      </c>
      <c r="C81" s="253" t="s">
        <v>172</v>
      </c>
      <c r="D81" s="253">
        <v>30.75</v>
      </c>
      <c r="E81" s="219"/>
      <c r="F81" s="221"/>
      <c r="G81" s="222"/>
      <c r="H81" s="222"/>
      <c r="I81" s="222"/>
      <c r="J81" s="222"/>
      <c r="K81" s="222"/>
      <c r="L81" s="222"/>
      <c r="M81" s="222"/>
      <c r="N81" s="222"/>
      <c r="O81" s="223"/>
    </row>
    <row r="82" spans="1:15">
      <c r="A82" s="224">
        <v>72</v>
      </c>
      <c r="B82" s="233" t="s">
        <v>143</v>
      </c>
      <c r="C82" s="253" t="s">
        <v>175</v>
      </c>
      <c r="D82" s="254">
        <v>8</v>
      </c>
      <c r="E82" s="219"/>
      <c r="F82" s="221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24">
      <c r="A83" s="224">
        <v>73</v>
      </c>
      <c r="B83" s="205" t="s">
        <v>144</v>
      </c>
      <c r="C83" s="253" t="s">
        <v>172</v>
      </c>
      <c r="D83" s="244">
        <f>D81</f>
        <v>30.75</v>
      </c>
      <c r="E83" s="219"/>
      <c r="F83" s="221"/>
      <c r="G83" s="222"/>
      <c r="H83" s="222"/>
      <c r="I83" s="222"/>
      <c r="J83" s="222"/>
      <c r="K83" s="222"/>
      <c r="L83" s="222"/>
      <c r="M83" s="222"/>
      <c r="N83" s="222"/>
      <c r="O83" s="223"/>
    </row>
    <row r="84" spans="1:15" ht="24">
      <c r="A84" s="224">
        <v>74</v>
      </c>
      <c r="B84" s="210" t="s">
        <v>145</v>
      </c>
      <c r="C84" s="251" t="s">
        <v>175</v>
      </c>
      <c r="D84" s="244">
        <f>D83*0.12</f>
        <v>3.69</v>
      </c>
      <c r="E84" s="219"/>
      <c r="F84" s="221"/>
      <c r="G84" s="222"/>
      <c r="H84" s="222"/>
      <c r="I84" s="222"/>
      <c r="J84" s="222"/>
      <c r="K84" s="222"/>
      <c r="L84" s="222"/>
      <c r="M84" s="222"/>
      <c r="N84" s="222"/>
      <c r="O84" s="223"/>
    </row>
    <row r="85" spans="1:15">
      <c r="A85" s="224">
        <v>75</v>
      </c>
      <c r="B85" s="210" t="s">
        <v>146</v>
      </c>
      <c r="C85" s="250" t="s">
        <v>176</v>
      </c>
      <c r="D85" s="244">
        <v>5</v>
      </c>
      <c r="E85" s="219"/>
      <c r="F85" s="221"/>
      <c r="G85" s="222"/>
      <c r="H85" s="222"/>
      <c r="I85" s="222"/>
      <c r="J85" s="222"/>
      <c r="K85" s="222"/>
      <c r="L85" s="222"/>
      <c r="M85" s="222"/>
      <c r="N85" s="222"/>
      <c r="O85" s="223"/>
    </row>
    <row r="86" spans="1:15">
      <c r="A86" s="224">
        <v>76</v>
      </c>
      <c r="B86" s="205" t="s">
        <v>147</v>
      </c>
      <c r="C86" s="250" t="s">
        <v>172</v>
      </c>
      <c r="D86" s="244">
        <f>D81</f>
        <v>30.75</v>
      </c>
      <c r="E86" s="219"/>
      <c r="F86" s="221"/>
      <c r="G86" s="222"/>
      <c r="H86" s="222"/>
      <c r="I86" s="222"/>
      <c r="J86" s="222"/>
      <c r="K86" s="222"/>
      <c r="L86" s="222"/>
      <c r="M86" s="222"/>
      <c r="N86" s="222"/>
      <c r="O86" s="223"/>
    </row>
    <row r="87" spans="1:15">
      <c r="A87" s="224">
        <v>77</v>
      </c>
      <c r="B87" s="205" t="s">
        <v>125</v>
      </c>
      <c r="C87" s="250" t="s">
        <v>172</v>
      </c>
      <c r="D87" s="244">
        <f>D86</f>
        <v>30.75</v>
      </c>
      <c r="E87" s="219"/>
      <c r="F87" s="221"/>
      <c r="G87" s="222"/>
      <c r="H87" s="222"/>
      <c r="I87" s="222"/>
      <c r="J87" s="222"/>
      <c r="K87" s="222"/>
      <c r="L87" s="222"/>
      <c r="M87" s="222"/>
      <c r="N87" s="222"/>
      <c r="O87" s="223"/>
    </row>
    <row r="88" spans="1:15">
      <c r="A88" s="224">
        <v>78</v>
      </c>
      <c r="B88" s="210" t="s">
        <v>126</v>
      </c>
      <c r="C88" s="250" t="s">
        <v>172</v>
      </c>
      <c r="D88" s="244">
        <f>D87</f>
        <v>30.75</v>
      </c>
      <c r="E88" s="219"/>
      <c r="F88" s="221"/>
      <c r="G88" s="222"/>
      <c r="H88" s="222"/>
      <c r="I88" s="222"/>
      <c r="J88" s="222"/>
      <c r="K88" s="222"/>
      <c r="L88" s="222"/>
      <c r="M88" s="222"/>
      <c r="N88" s="222"/>
      <c r="O88" s="223"/>
    </row>
    <row r="89" spans="1:15">
      <c r="A89" s="224">
        <v>79</v>
      </c>
      <c r="B89" s="210" t="s">
        <v>127</v>
      </c>
      <c r="C89" s="250" t="s">
        <v>172</v>
      </c>
      <c r="D89" s="244">
        <f>D88</f>
        <v>30.75</v>
      </c>
      <c r="E89" s="219"/>
      <c r="F89" s="221"/>
      <c r="G89" s="222"/>
      <c r="H89" s="222"/>
      <c r="I89" s="222"/>
      <c r="J89" s="222"/>
      <c r="K89" s="222"/>
      <c r="L89" s="222"/>
      <c r="M89" s="222"/>
      <c r="N89" s="222"/>
      <c r="O89" s="223"/>
    </row>
    <row r="90" spans="1:15">
      <c r="A90" s="224">
        <v>80</v>
      </c>
      <c r="B90" s="210" t="s">
        <v>128</v>
      </c>
      <c r="C90" s="250" t="s">
        <v>172</v>
      </c>
      <c r="D90" s="244">
        <f>D88</f>
        <v>30.75</v>
      </c>
      <c r="E90" s="219"/>
      <c r="F90" s="221"/>
      <c r="G90" s="222"/>
      <c r="H90" s="222"/>
      <c r="I90" s="222"/>
      <c r="J90" s="222"/>
      <c r="K90" s="222"/>
      <c r="L90" s="222"/>
      <c r="M90" s="222"/>
      <c r="N90" s="222"/>
      <c r="O90" s="223"/>
    </row>
    <row r="91" spans="1:15">
      <c r="A91" s="224">
        <v>81</v>
      </c>
      <c r="B91" s="210" t="s">
        <v>129</v>
      </c>
      <c r="C91" s="250" t="s">
        <v>172</v>
      </c>
      <c r="D91" s="244">
        <f>D88*1.1</f>
        <v>33.825000000000003</v>
      </c>
      <c r="E91" s="219"/>
      <c r="F91" s="221"/>
      <c r="G91" s="222"/>
      <c r="H91" s="222"/>
      <c r="I91" s="222"/>
      <c r="J91" s="222"/>
      <c r="K91" s="222"/>
      <c r="L91" s="222"/>
      <c r="M91" s="222"/>
      <c r="N91" s="222"/>
      <c r="O91" s="223"/>
    </row>
    <row r="92" spans="1:15">
      <c r="A92" s="224">
        <v>82</v>
      </c>
      <c r="B92" s="210" t="s">
        <v>130</v>
      </c>
      <c r="C92" s="250" t="s">
        <v>172</v>
      </c>
      <c r="D92" s="244">
        <f>D88</f>
        <v>30.75</v>
      </c>
      <c r="E92" s="219"/>
      <c r="F92" s="221"/>
      <c r="G92" s="222"/>
      <c r="H92" s="222"/>
      <c r="I92" s="222"/>
      <c r="J92" s="222"/>
      <c r="K92" s="222"/>
      <c r="L92" s="222"/>
      <c r="M92" s="222"/>
      <c r="N92" s="222"/>
      <c r="O92" s="223"/>
    </row>
    <row r="93" spans="1:15">
      <c r="A93" s="224">
        <v>83</v>
      </c>
      <c r="B93" s="210" t="s">
        <v>131</v>
      </c>
      <c r="C93" s="250" t="s">
        <v>172</v>
      </c>
      <c r="D93" s="244">
        <f>D88</f>
        <v>30.75</v>
      </c>
      <c r="E93" s="219"/>
      <c r="F93" s="221"/>
      <c r="G93" s="222"/>
      <c r="H93" s="222"/>
      <c r="I93" s="222"/>
      <c r="J93" s="222"/>
      <c r="K93" s="222"/>
      <c r="L93" s="222"/>
      <c r="M93" s="222"/>
      <c r="N93" s="222"/>
      <c r="O93" s="223"/>
    </row>
    <row r="94" spans="1:15" ht="24">
      <c r="A94" s="224">
        <v>84</v>
      </c>
      <c r="B94" s="203" t="s">
        <v>148</v>
      </c>
      <c r="C94" s="242" t="s">
        <v>172</v>
      </c>
      <c r="D94" s="244">
        <v>9.24</v>
      </c>
      <c r="E94" s="219"/>
      <c r="F94" s="221"/>
      <c r="G94" s="222"/>
      <c r="H94" s="222"/>
      <c r="I94" s="222"/>
      <c r="J94" s="222"/>
      <c r="K94" s="222"/>
      <c r="L94" s="222"/>
      <c r="M94" s="222"/>
      <c r="N94" s="222"/>
      <c r="O94" s="223"/>
    </row>
    <row r="95" spans="1:15">
      <c r="A95" s="224">
        <v>85</v>
      </c>
      <c r="B95" s="207" t="s">
        <v>107</v>
      </c>
      <c r="C95" s="248" t="s">
        <v>172</v>
      </c>
      <c r="D95" s="249">
        <f>D94</f>
        <v>9.24</v>
      </c>
      <c r="E95" s="219"/>
      <c r="F95" s="221"/>
      <c r="G95" s="222"/>
      <c r="H95" s="222"/>
      <c r="I95" s="222"/>
      <c r="J95" s="222"/>
      <c r="K95" s="222"/>
      <c r="L95" s="222"/>
      <c r="M95" s="222"/>
      <c r="N95" s="222"/>
      <c r="O95" s="223"/>
    </row>
    <row r="96" spans="1:15">
      <c r="A96" s="224">
        <v>86</v>
      </c>
      <c r="B96" s="208" t="s">
        <v>149</v>
      </c>
      <c r="C96" s="248" t="s">
        <v>172</v>
      </c>
      <c r="D96" s="247">
        <f>D95*1.05</f>
        <v>9.702</v>
      </c>
      <c r="E96" s="219"/>
      <c r="F96" s="221"/>
      <c r="G96" s="222"/>
      <c r="H96" s="222"/>
      <c r="I96" s="222"/>
      <c r="J96" s="222"/>
      <c r="K96" s="222"/>
      <c r="L96" s="222"/>
      <c r="M96" s="222"/>
      <c r="N96" s="222"/>
      <c r="O96" s="223"/>
    </row>
    <row r="97" spans="1:15" ht="24">
      <c r="A97" s="224">
        <v>87</v>
      </c>
      <c r="B97" s="206" t="s">
        <v>150</v>
      </c>
      <c r="C97" s="246" t="s">
        <v>172</v>
      </c>
      <c r="D97" s="247">
        <v>4.51</v>
      </c>
      <c r="E97" s="219"/>
      <c r="F97" s="221"/>
      <c r="G97" s="222"/>
      <c r="H97" s="222"/>
      <c r="I97" s="222"/>
      <c r="J97" s="222"/>
      <c r="K97" s="222"/>
      <c r="L97" s="222"/>
      <c r="M97" s="222"/>
      <c r="N97" s="222"/>
      <c r="O97" s="223"/>
    </row>
    <row r="98" spans="1:15">
      <c r="A98" s="224">
        <v>88</v>
      </c>
      <c r="B98" s="209" t="s">
        <v>109</v>
      </c>
      <c r="C98" s="246" t="s">
        <v>172</v>
      </c>
      <c r="D98" s="247">
        <v>5</v>
      </c>
      <c r="E98" s="219"/>
      <c r="F98" s="221"/>
      <c r="G98" s="222"/>
      <c r="H98" s="222"/>
      <c r="I98" s="222"/>
      <c r="J98" s="222"/>
      <c r="K98" s="222"/>
      <c r="L98" s="222"/>
      <c r="M98" s="222"/>
      <c r="N98" s="222"/>
      <c r="O98" s="223"/>
    </row>
    <row r="99" spans="1:15">
      <c r="A99" s="234"/>
      <c r="B99" s="235" t="s">
        <v>151</v>
      </c>
      <c r="C99" s="218"/>
      <c r="D99" s="219"/>
      <c r="E99" s="219"/>
      <c r="F99" s="221"/>
      <c r="G99" s="222"/>
      <c r="H99" s="222"/>
      <c r="I99" s="222"/>
      <c r="J99" s="222"/>
      <c r="K99" s="222"/>
      <c r="L99" s="222"/>
      <c r="M99" s="222"/>
      <c r="N99" s="222"/>
      <c r="O99" s="223"/>
    </row>
    <row r="100" spans="1:15">
      <c r="A100" s="224">
        <v>1</v>
      </c>
      <c r="B100" s="236" t="s">
        <v>152</v>
      </c>
      <c r="C100" s="218"/>
      <c r="D100" s="219"/>
      <c r="E100" s="219"/>
      <c r="F100" s="221"/>
      <c r="G100" s="222"/>
      <c r="H100" s="222"/>
      <c r="I100" s="222"/>
      <c r="J100" s="222"/>
      <c r="K100" s="222"/>
      <c r="L100" s="222"/>
      <c r="M100" s="222"/>
      <c r="N100" s="222"/>
      <c r="O100" s="223"/>
    </row>
    <row r="101" spans="1:15">
      <c r="A101" s="224">
        <v>2</v>
      </c>
      <c r="B101" s="205" t="s">
        <v>123</v>
      </c>
      <c r="C101" s="242" t="s">
        <v>172</v>
      </c>
      <c r="D101" s="244">
        <f>D56</f>
        <v>47.87</v>
      </c>
      <c r="E101" s="219"/>
      <c r="F101" s="221"/>
      <c r="G101" s="222"/>
      <c r="H101" s="222"/>
      <c r="I101" s="222"/>
      <c r="J101" s="222"/>
      <c r="K101" s="222"/>
      <c r="L101" s="222"/>
      <c r="M101" s="222"/>
      <c r="N101" s="222"/>
      <c r="O101" s="223"/>
    </row>
    <row r="102" spans="1:15">
      <c r="A102" s="224">
        <v>3</v>
      </c>
      <c r="B102" s="211" t="s">
        <v>153</v>
      </c>
      <c r="C102" s="242" t="s">
        <v>174</v>
      </c>
      <c r="D102" s="244">
        <f>D101*0.3</f>
        <v>14.360999999999999</v>
      </c>
      <c r="E102" s="219"/>
      <c r="F102" s="221"/>
      <c r="G102" s="222"/>
      <c r="H102" s="222"/>
      <c r="I102" s="222"/>
      <c r="J102" s="222"/>
      <c r="K102" s="222"/>
      <c r="L102" s="222"/>
      <c r="M102" s="222"/>
      <c r="N102" s="222"/>
      <c r="O102" s="223"/>
    </row>
    <row r="103" spans="1:15">
      <c r="A103" s="224">
        <v>4</v>
      </c>
      <c r="B103" s="211" t="s">
        <v>120</v>
      </c>
      <c r="C103" s="242" t="s">
        <v>174</v>
      </c>
      <c r="D103" s="244">
        <f>D102</f>
        <v>14.360999999999999</v>
      </c>
      <c r="E103" s="219"/>
      <c r="F103" s="221"/>
      <c r="G103" s="222"/>
      <c r="H103" s="222"/>
      <c r="I103" s="222"/>
      <c r="J103" s="222"/>
      <c r="K103" s="222"/>
      <c r="L103" s="222"/>
      <c r="M103" s="222"/>
      <c r="N103" s="222"/>
      <c r="O103" s="223"/>
    </row>
    <row r="104" spans="1:15" ht="24">
      <c r="A104" s="224">
        <v>5</v>
      </c>
      <c r="B104" s="203" t="s">
        <v>154</v>
      </c>
      <c r="C104" s="251" t="s">
        <v>44</v>
      </c>
      <c r="D104" s="252">
        <v>1</v>
      </c>
      <c r="E104" s="219"/>
      <c r="F104" s="221"/>
      <c r="G104" s="222"/>
      <c r="H104" s="222"/>
      <c r="I104" s="222"/>
      <c r="J104" s="222"/>
      <c r="K104" s="222"/>
      <c r="L104" s="222"/>
      <c r="M104" s="222"/>
      <c r="N104" s="222"/>
      <c r="O104" s="223"/>
    </row>
    <row r="105" spans="1:15" ht="36">
      <c r="A105" s="224">
        <v>6</v>
      </c>
      <c r="B105" s="204" t="s">
        <v>155</v>
      </c>
      <c r="C105" s="242" t="s">
        <v>35</v>
      </c>
      <c r="D105" s="244">
        <v>225</v>
      </c>
      <c r="E105" s="219"/>
      <c r="F105" s="221"/>
      <c r="G105" s="222"/>
      <c r="H105" s="222"/>
      <c r="I105" s="222"/>
      <c r="J105" s="222"/>
      <c r="K105" s="222"/>
      <c r="L105" s="222"/>
      <c r="M105" s="222"/>
      <c r="N105" s="222"/>
      <c r="O105" s="223"/>
    </row>
    <row r="106" spans="1:15">
      <c r="A106" s="224">
        <v>7</v>
      </c>
      <c r="B106" s="203" t="s">
        <v>156</v>
      </c>
      <c r="C106" s="242" t="s">
        <v>58</v>
      </c>
      <c r="D106" s="244">
        <v>100</v>
      </c>
      <c r="E106" s="219"/>
      <c r="F106" s="221"/>
      <c r="G106" s="222"/>
      <c r="H106" s="222"/>
      <c r="I106" s="222"/>
      <c r="J106" s="222"/>
      <c r="K106" s="222"/>
      <c r="L106" s="222"/>
      <c r="M106" s="222"/>
      <c r="N106" s="222"/>
      <c r="O106" s="223"/>
    </row>
    <row r="107" spans="1:15">
      <c r="A107" s="224">
        <v>8</v>
      </c>
      <c r="B107" s="237" t="s">
        <v>157</v>
      </c>
      <c r="C107" s="242"/>
      <c r="D107" s="244"/>
      <c r="E107" s="219"/>
      <c r="F107" s="221"/>
      <c r="G107" s="222"/>
      <c r="H107" s="222"/>
      <c r="I107" s="222"/>
      <c r="J107" s="222"/>
      <c r="K107" s="222"/>
      <c r="L107" s="222"/>
      <c r="M107" s="222"/>
      <c r="N107" s="222"/>
      <c r="O107" s="223"/>
    </row>
    <row r="108" spans="1:15" ht="24">
      <c r="A108" s="224">
        <v>9</v>
      </c>
      <c r="B108" s="203" t="s">
        <v>158</v>
      </c>
      <c r="C108" s="242" t="s">
        <v>172</v>
      </c>
      <c r="D108" s="244">
        <v>9.24</v>
      </c>
      <c r="E108" s="219"/>
      <c r="F108" s="221"/>
      <c r="G108" s="222"/>
      <c r="H108" s="222"/>
      <c r="I108" s="222"/>
      <c r="J108" s="222"/>
      <c r="K108" s="222"/>
      <c r="L108" s="222"/>
      <c r="M108" s="222"/>
      <c r="N108" s="222"/>
      <c r="O108" s="223"/>
    </row>
    <row r="109" spans="1:15">
      <c r="A109" s="224">
        <v>10</v>
      </c>
      <c r="B109" s="207" t="s">
        <v>159</v>
      </c>
      <c r="C109" s="248" t="s">
        <v>172</v>
      </c>
      <c r="D109" s="249">
        <f>D108</f>
        <v>9.24</v>
      </c>
      <c r="E109" s="219"/>
      <c r="F109" s="221"/>
      <c r="G109" s="222"/>
      <c r="H109" s="222"/>
      <c r="I109" s="222"/>
      <c r="J109" s="222"/>
      <c r="K109" s="222"/>
      <c r="L109" s="222"/>
      <c r="M109" s="222"/>
      <c r="N109" s="222"/>
      <c r="O109" s="223"/>
    </row>
    <row r="110" spans="1:15">
      <c r="A110" s="224">
        <v>11</v>
      </c>
      <c r="B110" s="208" t="s">
        <v>160</v>
      </c>
      <c r="C110" s="248" t="s">
        <v>172</v>
      </c>
      <c r="D110" s="247">
        <f>D109*1.05</f>
        <v>9.702</v>
      </c>
      <c r="E110" s="219"/>
      <c r="F110" s="221"/>
      <c r="G110" s="222"/>
      <c r="H110" s="222"/>
      <c r="I110" s="222"/>
      <c r="J110" s="222"/>
      <c r="K110" s="222"/>
      <c r="L110" s="222"/>
      <c r="M110" s="222"/>
      <c r="N110" s="222"/>
      <c r="O110" s="223"/>
    </row>
    <row r="111" spans="1:15">
      <c r="A111" s="224">
        <v>12</v>
      </c>
      <c r="B111" s="206" t="s">
        <v>161</v>
      </c>
      <c r="C111" s="246" t="s">
        <v>172</v>
      </c>
      <c r="D111" s="247">
        <v>2.48</v>
      </c>
      <c r="E111" s="219"/>
      <c r="F111" s="221"/>
      <c r="G111" s="222"/>
      <c r="H111" s="222"/>
      <c r="I111" s="222"/>
      <c r="J111" s="222"/>
      <c r="K111" s="222"/>
      <c r="L111" s="222"/>
      <c r="M111" s="222"/>
      <c r="N111" s="222"/>
      <c r="O111" s="223"/>
    </row>
    <row r="112" spans="1:15">
      <c r="A112" s="224">
        <v>13</v>
      </c>
      <c r="B112" s="209" t="s">
        <v>94</v>
      </c>
      <c r="C112" s="246" t="s">
        <v>172</v>
      </c>
      <c r="D112" s="247">
        <v>3.12</v>
      </c>
      <c r="E112" s="219"/>
      <c r="F112" s="221"/>
      <c r="G112" s="222"/>
      <c r="H112" s="222"/>
      <c r="I112" s="222"/>
      <c r="J112" s="222"/>
      <c r="K112" s="222"/>
      <c r="L112" s="222"/>
      <c r="M112" s="222"/>
      <c r="N112" s="222"/>
      <c r="O112" s="223"/>
    </row>
    <row r="113" spans="1:15">
      <c r="A113" s="224">
        <v>14</v>
      </c>
      <c r="B113" s="205" t="s">
        <v>162</v>
      </c>
      <c r="C113" s="242" t="s">
        <v>172</v>
      </c>
      <c r="D113" s="244">
        <f>D111</f>
        <v>2.48</v>
      </c>
      <c r="E113" s="219"/>
      <c r="F113" s="221"/>
      <c r="G113" s="222"/>
      <c r="H113" s="222"/>
      <c r="I113" s="222"/>
      <c r="J113" s="222"/>
      <c r="K113" s="222"/>
      <c r="L113" s="222"/>
      <c r="M113" s="222"/>
      <c r="N113" s="222"/>
      <c r="O113" s="223"/>
    </row>
    <row r="114" spans="1:15">
      <c r="A114" s="224">
        <v>15</v>
      </c>
      <c r="B114" s="210" t="s">
        <v>96</v>
      </c>
      <c r="C114" s="242" t="s">
        <v>173</v>
      </c>
      <c r="D114" s="244">
        <f>D113*1.5</f>
        <v>3.7199999999999998</v>
      </c>
      <c r="E114" s="219"/>
      <c r="F114" s="221"/>
      <c r="G114" s="222"/>
      <c r="H114" s="222"/>
      <c r="I114" s="222"/>
      <c r="J114" s="222"/>
      <c r="K114" s="222"/>
      <c r="L114" s="222"/>
      <c r="M114" s="222"/>
      <c r="N114" s="222"/>
      <c r="O114" s="223"/>
    </row>
    <row r="115" spans="1:15">
      <c r="A115" s="224">
        <v>16</v>
      </c>
      <c r="B115" s="205" t="s">
        <v>116</v>
      </c>
      <c r="C115" s="242" t="s">
        <v>172</v>
      </c>
      <c r="D115" s="244">
        <f>D113</f>
        <v>2.48</v>
      </c>
      <c r="E115" s="219"/>
      <c r="F115" s="221"/>
      <c r="G115" s="222"/>
      <c r="H115" s="222"/>
      <c r="I115" s="222"/>
      <c r="J115" s="222"/>
      <c r="K115" s="222"/>
      <c r="L115" s="222"/>
      <c r="M115" s="222"/>
      <c r="N115" s="222"/>
      <c r="O115" s="223"/>
    </row>
    <row r="116" spans="1:15">
      <c r="A116" s="224">
        <v>17</v>
      </c>
      <c r="B116" s="210" t="s">
        <v>98</v>
      </c>
      <c r="C116" s="242" t="s">
        <v>174</v>
      </c>
      <c r="D116" s="244">
        <f>D115*0.25</f>
        <v>0.62</v>
      </c>
      <c r="E116" s="219"/>
      <c r="F116" s="221"/>
      <c r="G116" s="222"/>
      <c r="H116" s="222"/>
      <c r="I116" s="222"/>
      <c r="J116" s="222"/>
      <c r="K116" s="222"/>
      <c r="L116" s="222"/>
      <c r="M116" s="222"/>
      <c r="N116" s="222"/>
      <c r="O116" s="223"/>
    </row>
    <row r="117" spans="1:15">
      <c r="A117" s="224">
        <v>18</v>
      </c>
      <c r="B117" s="205" t="s">
        <v>117</v>
      </c>
      <c r="C117" s="242" t="s">
        <v>172</v>
      </c>
      <c r="D117" s="244">
        <f>D113</f>
        <v>2.48</v>
      </c>
      <c r="E117" s="219"/>
      <c r="F117" s="221"/>
      <c r="G117" s="222"/>
      <c r="H117" s="222"/>
      <c r="I117" s="222"/>
      <c r="J117" s="222"/>
      <c r="K117" s="222"/>
      <c r="L117" s="222"/>
      <c r="M117" s="222"/>
      <c r="N117" s="222"/>
      <c r="O117" s="223"/>
    </row>
    <row r="118" spans="1:15">
      <c r="A118" s="224">
        <v>19</v>
      </c>
      <c r="B118" s="211" t="s">
        <v>100</v>
      </c>
      <c r="C118" s="242" t="s">
        <v>174</v>
      </c>
      <c r="D118" s="244">
        <f>D117*0.3</f>
        <v>0.74399999999999999</v>
      </c>
      <c r="E118" s="219"/>
      <c r="F118" s="221"/>
      <c r="G118" s="222"/>
      <c r="H118" s="222"/>
      <c r="I118" s="222"/>
      <c r="J118" s="222"/>
      <c r="K118" s="222"/>
      <c r="L118" s="222"/>
      <c r="M118" s="222"/>
      <c r="N118" s="222"/>
      <c r="O118" s="223"/>
    </row>
    <row r="119" spans="1:15">
      <c r="A119" s="224">
        <v>20</v>
      </c>
      <c r="B119" s="211" t="s">
        <v>101</v>
      </c>
      <c r="C119" s="242" t="s">
        <v>174</v>
      </c>
      <c r="D119" s="244">
        <f>D118</f>
        <v>0.74399999999999999</v>
      </c>
      <c r="E119" s="219"/>
      <c r="F119" s="221"/>
      <c r="G119" s="222"/>
      <c r="H119" s="222"/>
      <c r="I119" s="222"/>
      <c r="J119" s="222"/>
      <c r="K119" s="222"/>
      <c r="L119" s="222"/>
      <c r="M119" s="222"/>
      <c r="N119" s="222"/>
      <c r="O119" s="223"/>
    </row>
    <row r="120" spans="1:15" ht="24">
      <c r="A120" s="224">
        <v>21</v>
      </c>
      <c r="B120" s="226" t="s">
        <v>163</v>
      </c>
      <c r="C120" s="251" t="s">
        <v>58</v>
      </c>
      <c r="D120" s="252">
        <v>2</v>
      </c>
      <c r="E120" s="219"/>
      <c r="F120" s="221"/>
      <c r="G120" s="222"/>
      <c r="H120" s="222"/>
      <c r="I120" s="222"/>
      <c r="J120" s="222"/>
      <c r="K120" s="222"/>
      <c r="L120" s="222"/>
      <c r="M120" s="222"/>
      <c r="N120" s="222"/>
      <c r="O120" s="223"/>
    </row>
    <row r="121" spans="1:15">
      <c r="A121" s="224">
        <v>22</v>
      </c>
      <c r="B121" s="238" t="s">
        <v>164</v>
      </c>
      <c r="C121" s="255" t="s">
        <v>58</v>
      </c>
      <c r="D121" s="243">
        <v>2</v>
      </c>
      <c r="E121" s="219"/>
      <c r="F121" s="221"/>
      <c r="G121" s="222"/>
      <c r="H121" s="222"/>
      <c r="I121" s="222"/>
      <c r="J121" s="222"/>
      <c r="K121" s="222"/>
      <c r="L121" s="222"/>
      <c r="M121" s="222"/>
      <c r="N121" s="222"/>
      <c r="O121" s="223"/>
    </row>
    <row r="122" spans="1:15" ht="24">
      <c r="A122" s="224">
        <v>23</v>
      </c>
      <c r="B122" s="226" t="s">
        <v>165</v>
      </c>
      <c r="C122" s="251" t="s">
        <v>58</v>
      </c>
      <c r="D122" s="252">
        <v>1</v>
      </c>
      <c r="E122" s="219"/>
      <c r="F122" s="221"/>
      <c r="G122" s="222"/>
      <c r="H122" s="222"/>
      <c r="I122" s="222"/>
      <c r="J122" s="222"/>
      <c r="K122" s="222"/>
      <c r="L122" s="222"/>
      <c r="M122" s="222"/>
      <c r="N122" s="222"/>
      <c r="O122" s="223"/>
    </row>
    <row r="123" spans="1:15">
      <c r="A123" s="224">
        <v>24</v>
      </c>
      <c r="B123" s="238" t="s">
        <v>166</v>
      </c>
      <c r="C123" s="255" t="s">
        <v>58</v>
      </c>
      <c r="D123" s="243">
        <v>3</v>
      </c>
      <c r="E123" s="219"/>
      <c r="F123" s="221"/>
      <c r="G123" s="222"/>
      <c r="H123" s="222"/>
      <c r="I123" s="222"/>
      <c r="J123" s="222"/>
      <c r="K123" s="222"/>
      <c r="L123" s="222"/>
      <c r="M123" s="222"/>
      <c r="N123" s="222"/>
      <c r="O123" s="223"/>
    </row>
    <row r="124" spans="1:15">
      <c r="A124" s="224">
        <v>25</v>
      </c>
      <c r="B124" s="239" t="s">
        <v>167</v>
      </c>
      <c r="C124" s="255" t="s">
        <v>58</v>
      </c>
      <c r="D124" s="243">
        <v>3</v>
      </c>
      <c r="E124" s="219"/>
      <c r="F124" s="221"/>
      <c r="G124" s="222"/>
      <c r="H124" s="222"/>
      <c r="I124" s="222"/>
      <c r="J124" s="222"/>
      <c r="K124" s="222"/>
      <c r="L124" s="222"/>
      <c r="M124" s="222"/>
      <c r="N124" s="222"/>
      <c r="O124" s="223"/>
    </row>
    <row r="125" spans="1:15">
      <c r="A125" s="224">
        <v>26</v>
      </c>
      <c r="B125" s="239" t="s">
        <v>168</v>
      </c>
      <c r="C125" s="255" t="s">
        <v>58</v>
      </c>
      <c r="D125" s="243">
        <v>2</v>
      </c>
      <c r="E125" s="219"/>
      <c r="F125" s="221"/>
      <c r="G125" s="222"/>
      <c r="H125" s="222"/>
      <c r="I125" s="222"/>
      <c r="J125" s="222"/>
      <c r="K125" s="222"/>
      <c r="L125" s="222"/>
      <c r="M125" s="222"/>
      <c r="N125" s="222"/>
      <c r="O125" s="223"/>
    </row>
    <row r="126" spans="1:15">
      <c r="A126" s="224">
        <v>27</v>
      </c>
      <c r="B126" s="240" t="s">
        <v>169</v>
      </c>
      <c r="C126" s="255"/>
      <c r="D126" s="243"/>
      <c r="E126" s="219"/>
      <c r="F126" s="221"/>
      <c r="G126" s="222"/>
      <c r="H126" s="222"/>
      <c r="I126" s="222"/>
      <c r="J126" s="222"/>
      <c r="K126" s="222"/>
      <c r="L126" s="222"/>
      <c r="M126" s="222"/>
      <c r="N126" s="222"/>
      <c r="O126" s="223"/>
    </row>
    <row r="127" spans="1:15">
      <c r="A127" s="224">
        <v>28</v>
      </c>
      <c r="B127" s="241" t="s">
        <v>170</v>
      </c>
      <c r="C127" s="251" t="s">
        <v>35</v>
      </c>
      <c r="D127" s="256">
        <v>7</v>
      </c>
      <c r="E127" s="219"/>
      <c r="F127" s="221"/>
      <c r="G127" s="222"/>
      <c r="H127" s="222"/>
      <c r="I127" s="222"/>
      <c r="J127" s="222"/>
      <c r="K127" s="222"/>
      <c r="L127" s="222"/>
      <c r="M127" s="222"/>
      <c r="N127" s="222"/>
      <c r="O127" s="223"/>
    </row>
    <row r="128" spans="1:15">
      <c r="A128" s="224">
        <v>29</v>
      </c>
      <c r="B128" s="241" t="s">
        <v>171</v>
      </c>
      <c r="C128" s="251" t="s">
        <v>177</v>
      </c>
      <c r="D128" s="252">
        <v>1</v>
      </c>
      <c r="E128" s="219"/>
      <c r="F128" s="221"/>
      <c r="G128" s="222"/>
      <c r="H128" s="222"/>
      <c r="I128" s="222"/>
      <c r="J128" s="222"/>
      <c r="K128" s="222"/>
      <c r="L128" s="222"/>
      <c r="M128" s="222"/>
      <c r="N128" s="222"/>
      <c r="O128" s="223"/>
    </row>
    <row r="129" spans="1:15">
      <c r="A129" s="224">
        <v>30</v>
      </c>
      <c r="B129" s="241"/>
      <c r="C129" s="218"/>
      <c r="D129" s="219"/>
      <c r="E129" s="219"/>
      <c r="F129" s="221"/>
      <c r="G129" s="222"/>
      <c r="H129" s="222"/>
      <c r="I129" s="222"/>
      <c r="J129" s="222"/>
      <c r="K129" s="222"/>
      <c r="L129" s="222"/>
      <c r="M129" s="222"/>
      <c r="N129" s="222"/>
      <c r="O129" s="223"/>
    </row>
    <row r="130" spans="1:15">
      <c r="A130" s="219"/>
      <c r="B130" s="257" t="s">
        <v>14</v>
      </c>
      <c r="C130" s="218"/>
      <c r="D130" s="219"/>
      <c r="E130" s="219"/>
      <c r="F130" s="221"/>
      <c r="G130" s="222"/>
      <c r="H130" s="222"/>
      <c r="I130" s="222"/>
      <c r="J130" s="222"/>
      <c r="K130" s="222"/>
      <c r="L130" s="222"/>
      <c r="M130" s="222"/>
      <c r="N130" s="222"/>
      <c r="O130" s="223"/>
    </row>
  </sheetData>
  <mergeCells count="6">
    <mergeCell ref="K7:O7"/>
    <mergeCell ref="A7:A8"/>
    <mergeCell ref="B7:B8"/>
    <mergeCell ref="C7:C8"/>
    <mergeCell ref="D7:D8"/>
    <mergeCell ref="E7:J7"/>
  </mergeCells>
  <pageMargins left="0.25" right="0.25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25"/>
  <sheetViews>
    <sheetView topLeftCell="A4" workbookViewId="0">
      <selection activeCell="E22" sqref="E22"/>
    </sheetView>
  </sheetViews>
  <sheetFormatPr defaultRowHeight="12.75"/>
  <cols>
    <col min="1" max="1" width="4.140625" style="3" customWidth="1"/>
    <col min="2" max="2" width="28.5703125" style="1" customWidth="1"/>
    <col min="3" max="3" width="17.7109375" style="2" customWidth="1"/>
    <col min="4" max="4" width="17.7109375" style="3" customWidth="1"/>
    <col min="5" max="5" width="17.7109375" style="4" customWidth="1"/>
    <col min="6" max="7" width="17.7109375" style="5" customWidth="1"/>
    <col min="8" max="16384" width="9.140625" style="6"/>
  </cols>
  <sheetData>
    <row r="1" spans="1:15" ht="14.25">
      <c r="A1" s="13"/>
      <c r="B1" s="14"/>
      <c r="C1" s="15"/>
      <c r="D1" s="16"/>
      <c r="E1" s="16"/>
      <c r="F1" s="17"/>
      <c r="G1" s="18"/>
      <c r="H1" s="18"/>
      <c r="I1" s="18"/>
      <c r="J1" s="18"/>
      <c r="K1" s="18"/>
      <c r="L1" s="18"/>
      <c r="M1" s="18"/>
      <c r="N1" s="18"/>
      <c r="O1" s="19"/>
    </row>
    <row r="2" spans="1:15" ht="15.75">
      <c r="A2" s="133" t="s">
        <v>1</v>
      </c>
      <c r="B2" s="96"/>
      <c r="C2" s="67" t="s">
        <v>71</v>
      </c>
      <c r="D2" s="98"/>
      <c r="E2" s="98"/>
      <c r="F2" s="99"/>
      <c r="G2" s="100"/>
      <c r="H2" s="18"/>
      <c r="I2" s="18"/>
      <c r="J2" s="18"/>
      <c r="K2" s="18"/>
      <c r="L2" s="18"/>
      <c r="M2" s="18"/>
      <c r="N2" s="18"/>
      <c r="O2" s="19"/>
    </row>
    <row r="3" spans="1:15" ht="15.75">
      <c r="A3" s="133" t="s">
        <v>2</v>
      </c>
      <c r="B3" s="96"/>
      <c r="C3" s="68" t="s">
        <v>72</v>
      </c>
      <c r="D3" s="98"/>
      <c r="E3" s="98"/>
      <c r="F3" s="99"/>
      <c r="G3" s="100"/>
      <c r="H3" s="18"/>
      <c r="I3" s="18"/>
      <c r="J3" s="18"/>
      <c r="K3" s="18"/>
      <c r="L3" s="18"/>
      <c r="M3" s="18"/>
      <c r="N3" s="18"/>
      <c r="O3" s="19"/>
    </row>
    <row r="4" spans="1:15" ht="15">
      <c r="A4" s="133"/>
      <c r="B4" s="96"/>
      <c r="C4" s="102"/>
      <c r="D4" s="98"/>
      <c r="E4" s="98"/>
      <c r="F4" s="99"/>
      <c r="G4" s="100"/>
      <c r="H4" s="18"/>
      <c r="I4" s="18"/>
      <c r="J4" s="18"/>
      <c r="K4" s="18"/>
      <c r="L4" s="18"/>
      <c r="M4" s="18"/>
      <c r="N4" s="18"/>
      <c r="O4" s="19"/>
    </row>
    <row r="5" spans="1:15" ht="15">
      <c r="A5" s="133" t="s">
        <v>63</v>
      </c>
      <c r="B5" s="96"/>
      <c r="C5" s="103"/>
      <c r="D5" s="98"/>
      <c r="E5" s="104" t="s">
        <v>62</v>
      </c>
      <c r="F5" s="136"/>
      <c r="G5" s="100"/>
      <c r="H5" s="18"/>
      <c r="I5" s="18"/>
      <c r="J5" s="18"/>
      <c r="K5" s="18"/>
      <c r="L5" s="18"/>
      <c r="M5" s="18"/>
      <c r="N5" s="21"/>
      <c r="O5" s="40"/>
    </row>
    <row r="6" spans="1:15" ht="15">
      <c r="A6" s="135" t="s">
        <v>73</v>
      </c>
      <c r="B6" s="96"/>
      <c r="C6" s="103"/>
      <c r="D6" s="98"/>
      <c r="E6" s="98"/>
      <c r="F6" s="99"/>
      <c r="G6" s="100"/>
      <c r="H6" s="18"/>
      <c r="I6" s="18"/>
      <c r="J6" s="18"/>
      <c r="K6" s="18"/>
      <c r="L6" s="18"/>
      <c r="M6" s="18"/>
      <c r="N6" s="18"/>
      <c r="O6" s="19"/>
    </row>
    <row r="7" spans="1:15" ht="20.25" customHeight="1">
      <c r="A7" s="337" t="s">
        <v>3</v>
      </c>
      <c r="B7" s="341" t="s">
        <v>12</v>
      </c>
      <c r="C7" s="339" t="s">
        <v>64</v>
      </c>
      <c r="D7" s="347" t="s">
        <v>13</v>
      </c>
      <c r="E7" s="347"/>
      <c r="F7" s="347"/>
      <c r="G7" s="345" t="s">
        <v>9</v>
      </c>
      <c r="H7" s="7"/>
    </row>
    <row r="8" spans="1:15" ht="78.75" customHeight="1">
      <c r="A8" s="338"/>
      <c r="B8" s="342"/>
      <c r="C8" s="340"/>
      <c r="D8" s="119" t="s">
        <v>65</v>
      </c>
      <c r="E8" s="119" t="s">
        <v>66</v>
      </c>
      <c r="F8" s="119" t="s">
        <v>67</v>
      </c>
      <c r="G8" s="346"/>
    </row>
    <row r="9" spans="1:15">
      <c r="A9" s="110"/>
      <c r="B9" s="137"/>
      <c r="C9" s="109"/>
      <c r="D9" s="110"/>
      <c r="E9" s="111"/>
      <c r="F9" s="112"/>
      <c r="G9" s="112"/>
    </row>
    <row r="10" spans="1:15" s="39" customFormat="1">
      <c r="A10" s="138"/>
      <c r="B10" s="120" t="s">
        <v>32</v>
      </c>
      <c r="C10" s="139"/>
      <c r="D10" s="140"/>
      <c r="E10" s="140"/>
      <c r="F10" s="140"/>
      <c r="G10" s="141"/>
      <c r="H10" s="38"/>
      <c r="I10" s="38"/>
    </row>
    <row r="11" spans="1:15" s="39" customFormat="1" ht="25.5">
      <c r="A11" s="138"/>
      <c r="B11" s="120" t="s">
        <v>33</v>
      </c>
      <c r="C11" s="139"/>
      <c r="D11" s="140"/>
      <c r="E11" s="140"/>
      <c r="F11" s="140"/>
      <c r="G11" s="141"/>
      <c r="H11" s="38"/>
      <c r="I11" s="38"/>
    </row>
    <row r="12" spans="1:15" s="39" customFormat="1">
      <c r="A12" s="138"/>
      <c r="B12" s="120" t="s">
        <v>34</v>
      </c>
      <c r="C12" s="139"/>
      <c r="D12" s="140"/>
      <c r="E12" s="140"/>
      <c r="F12" s="140"/>
      <c r="G12" s="141"/>
      <c r="H12" s="38"/>
      <c r="I12" s="38"/>
    </row>
    <row r="13" spans="1:15">
      <c r="A13" s="110"/>
      <c r="B13" s="108"/>
      <c r="C13" s="142"/>
      <c r="D13" s="143"/>
      <c r="E13" s="143"/>
      <c r="F13" s="143"/>
      <c r="G13" s="144"/>
      <c r="H13" s="29"/>
      <c r="I13" s="29"/>
    </row>
    <row r="14" spans="1:15" s="37" customFormat="1">
      <c r="A14" s="124"/>
      <c r="B14" s="123" t="s">
        <v>14</v>
      </c>
      <c r="C14" s="145"/>
      <c r="D14" s="146"/>
      <c r="E14" s="146"/>
      <c r="F14" s="146"/>
      <c r="G14" s="146"/>
      <c r="H14" s="36"/>
      <c r="I14" s="36"/>
    </row>
    <row r="15" spans="1:15">
      <c r="A15" s="130"/>
      <c r="B15" s="147" t="s">
        <v>77</v>
      </c>
      <c r="C15" s="148"/>
      <c r="D15" s="149"/>
      <c r="E15" s="150"/>
      <c r="F15" s="150"/>
      <c r="G15" s="150"/>
      <c r="H15" s="29"/>
      <c r="I15" s="29"/>
    </row>
    <row r="16" spans="1:15">
      <c r="A16" s="130"/>
      <c r="B16" s="151" t="s">
        <v>20</v>
      </c>
      <c r="C16" s="152"/>
      <c r="D16" s="149"/>
      <c r="E16" s="150"/>
      <c r="F16" s="150"/>
      <c r="G16" s="150"/>
      <c r="H16" s="29"/>
      <c r="I16" s="29"/>
    </row>
    <row r="17" spans="1:9">
      <c r="A17" s="130"/>
      <c r="B17" s="153" t="s">
        <v>76</v>
      </c>
      <c r="C17" s="152">
        <f>SUM(C14*0.1)</f>
        <v>0</v>
      </c>
      <c r="D17" s="149"/>
      <c r="E17" s="150"/>
      <c r="F17" s="150"/>
      <c r="G17" s="150"/>
      <c r="H17" s="29"/>
      <c r="I17" s="29"/>
    </row>
    <row r="18" spans="1:9" ht="25.5">
      <c r="A18" s="130"/>
      <c r="B18" s="153" t="s">
        <v>68</v>
      </c>
      <c r="C18" s="154"/>
      <c r="D18" s="149"/>
      <c r="E18" s="150"/>
      <c r="F18" s="150"/>
      <c r="G18" s="150"/>
      <c r="H18" s="29"/>
      <c r="I18" s="29"/>
    </row>
    <row r="19" spans="1:9">
      <c r="A19" s="130"/>
      <c r="B19" s="155" t="s">
        <v>15</v>
      </c>
      <c r="C19" s="156"/>
      <c r="D19" s="149"/>
      <c r="E19" s="150"/>
      <c r="F19" s="150"/>
      <c r="G19" s="150"/>
      <c r="H19" s="29"/>
      <c r="I19" s="29"/>
    </row>
    <row r="22" spans="1:9">
      <c r="B22" s="10"/>
      <c r="E22" s="11"/>
      <c r="F22" s="4"/>
    </row>
    <row r="23" spans="1:9">
      <c r="E23" s="11"/>
      <c r="F23" s="4"/>
    </row>
    <row r="24" spans="1:9" s="5" customFormat="1">
      <c r="A24" s="3"/>
      <c r="B24" s="10"/>
      <c r="C24" s="2"/>
      <c r="D24" s="3"/>
      <c r="E24" s="11"/>
      <c r="F24" s="4"/>
      <c r="H24" s="6"/>
      <c r="I24" s="6"/>
    </row>
    <row r="25" spans="1:9" s="5" customFormat="1">
      <c r="A25" s="3"/>
      <c r="B25" s="1"/>
      <c r="C25" s="2"/>
      <c r="D25" s="3"/>
      <c r="E25" s="11"/>
      <c r="F25" s="4"/>
      <c r="H25" s="6"/>
      <c r="I25" s="6"/>
    </row>
  </sheetData>
  <mergeCells count="5">
    <mergeCell ref="G7:G8"/>
    <mergeCell ref="A7:A8"/>
    <mergeCell ref="B7:B8"/>
    <mergeCell ref="C7:C8"/>
    <mergeCell ref="D7:F7"/>
  </mergeCells>
  <pageMargins left="0.74803149606299213" right="0.74803149606299213" top="0.78" bottom="0.33" header="0.51181102362204722" footer="0.16"/>
  <pageSetup paperSize="9" orientation="landscape" horizontalDpi="4294967292" verticalDpi="360" r:id="rId1"/>
  <headerFooter alignWithMargins="0">
    <oddHeader xml:space="preserve">&amp;C&amp;12&amp;UKOPSAVILKUMS PA DARBU VEIDIEM  Nr. 2&amp;U
</oddHeader>
    <oddFooter>&amp;C&amp;8&amp;P&amp;R&amp;8&amp;D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107"/>
  <sheetViews>
    <sheetView topLeftCell="A31" workbookViewId="0">
      <selection activeCell="Q94" sqref="Q94"/>
    </sheetView>
  </sheetViews>
  <sheetFormatPr defaultRowHeight="12.75"/>
  <cols>
    <col min="1" max="1" width="4.140625" style="3" customWidth="1"/>
    <col min="2" max="2" width="32.42578125" style="1" customWidth="1"/>
    <col min="3" max="3" width="6.85546875" style="3" customWidth="1"/>
    <col min="4" max="4" width="6.28515625" style="3" customWidth="1"/>
    <col min="5" max="5" width="6.7109375" style="4" customWidth="1"/>
    <col min="6" max="6" width="6.42578125" style="5" customWidth="1"/>
    <col min="7" max="7" width="8.42578125" style="5" customWidth="1"/>
    <col min="8" max="8" width="7" style="5" customWidth="1"/>
    <col min="9" max="9" width="6.5703125" style="5" customWidth="1"/>
    <col min="10" max="10" width="8.42578125" style="5" customWidth="1"/>
    <col min="11" max="11" width="9.140625" style="5" customWidth="1"/>
    <col min="12" max="12" width="7.85546875" style="5" customWidth="1"/>
    <col min="13" max="13" width="8.85546875" style="5" customWidth="1"/>
    <col min="14" max="14" width="7.7109375" style="6" customWidth="1"/>
    <col min="15" max="15" width="10" style="6" bestFit="1" customWidth="1"/>
    <col min="16" max="16384" width="9.140625" style="6"/>
  </cols>
  <sheetData>
    <row r="1" spans="1:19" ht="18">
      <c r="A1" s="13"/>
      <c r="B1" s="14"/>
      <c r="C1" s="15"/>
      <c r="D1" s="16"/>
      <c r="E1" s="354" t="s">
        <v>210</v>
      </c>
      <c r="F1" s="354"/>
      <c r="G1" s="354"/>
      <c r="H1" s="354"/>
      <c r="I1" s="69"/>
      <c r="J1" s="69"/>
      <c r="K1" s="69"/>
      <c r="L1" s="69"/>
      <c r="M1" s="69"/>
      <c r="N1" s="69"/>
      <c r="O1" s="69"/>
      <c r="P1" s="45"/>
      <c r="R1" s="55"/>
    </row>
    <row r="2" spans="1:19" ht="15.75">
      <c r="A2" s="133" t="s">
        <v>1</v>
      </c>
      <c r="B2" s="96"/>
      <c r="C2" s="67" t="s">
        <v>71</v>
      </c>
      <c r="D2" s="98"/>
      <c r="E2" s="98"/>
      <c r="F2" s="17"/>
      <c r="G2" s="18"/>
      <c r="H2" s="69"/>
      <c r="I2" s="69"/>
      <c r="J2" s="69"/>
      <c r="K2" s="69"/>
      <c r="L2" s="69"/>
      <c r="M2" s="69"/>
      <c r="N2" s="69"/>
      <c r="O2" s="69"/>
      <c r="P2" s="45"/>
      <c r="R2" s="47"/>
    </row>
    <row r="3" spans="1:19" ht="15.75">
      <c r="A3" s="133" t="s">
        <v>2</v>
      </c>
      <c r="B3" s="96"/>
      <c r="C3" s="68" t="s">
        <v>72</v>
      </c>
      <c r="D3" s="98"/>
      <c r="E3" s="98"/>
      <c r="F3" s="17"/>
      <c r="G3" s="18"/>
      <c r="H3" s="69"/>
      <c r="I3" s="69"/>
      <c r="J3" s="69"/>
      <c r="K3" s="69"/>
      <c r="L3" s="69"/>
      <c r="M3" s="69"/>
      <c r="N3" s="69"/>
      <c r="O3" s="69"/>
      <c r="P3" s="46"/>
    </row>
    <row r="4" spans="1:19" ht="14.25">
      <c r="A4" s="13"/>
      <c r="B4" s="14"/>
      <c r="C4" s="20"/>
      <c r="D4" s="16"/>
      <c r="E4" s="16"/>
      <c r="F4" s="17"/>
      <c r="G4" s="18"/>
      <c r="H4" s="69"/>
      <c r="I4" s="69"/>
      <c r="J4" s="69"/>
      <c r="K4" s="69"/>
      <c r="L4" s="69"/>
      <c r="M4" s="69"/>
      <c r="N4" s="69"/>
      <c r="O4" s="69"/>
      <c r="P4" s="46"/>
    </row>
    <row r="5" spans="1:19" ht="15">
      <c r="A5" s="133" t="s">
        <v>61</v>
      </c>
      <c r="B5" s="96"/>
      <c r="C5" s="103"/>
      <c r="D5" s="98"/>
      <c r="E5" s="104"/>
      <c r="F5" s="104"/>
      <c r="G5" s="100"/>
      <c r="H5" s="104"/>
      <c r="I5" s="295"/>
      <c r="J5" s="295"/>
      <c r="K5" s="104" t="s">
        <v>62</v>
      </c>
      <c r="L5" s="355"/>
      <c r="M5" s="355"/>
      <c r="N5" s="69"/>
      <c r="O5" s="69"/>
      <c r="P5" s="46"/>
    </row>
    <row r="6" spans="1:19" ht="15">
      <c r="A6" s="135" t="s">
        <v>182</v>
      </c>
      <c r="B6" s="96"/>
      <c r="C6" s="103"/>
      <c r="D6" s="98"/>
      <c r="E6" s="98"/>
      <c r="F6" s="99"/>
      <c r="G6" s="100"/>
      <c r="H6" s="295"/>
      <c r="I6" s="295"/>
      <c r="J6" s="295"/>
      <c r="K6" s="295"/>
      <c r="L6" s="69"/>
      <c r="M6" s="69"/>
      <c r="N6" s="69"/>
      <c r="O6" s="69"/>
    </row>
    <row r="7" spans="1:19" s="28" customFormat="1">
      <c r="A7" s="78"/>
      <c r="B7" s="301"/>
      <c r="C7" s="301"/>
      <c r="D7" s="301"/>
      <c r="E7" s="356" t="s">
        <v>7</v>
      </c>
      <c r="F7" s="356"/>
      <c r="G7" s="356"/>
      <c r="H7" s="356"/>
      <c r="I7" s="356"/>
      <c r="J7" s="356"/>
      <c r="K7" s="356" t="s">
        <v>10</v>
      </c>
      <c r="L7" s="356"/>
      <c r="M7" s="356"/>
      <c r="N7" s="356"/>
      <c r="O7" s="356"/>
      <c r="P7" s="45"/>
    </row>
    <row r="8" spans="1:19" s="28" customFormat="1" ht="66.75">
      <c r="A8" s="296" t="s">
        <v>3</v>
      </c>
      <c r="B8" s="297" t="s">
        <v>4</v>
      </c>
      <c r="C8" s="298" t="s">
        <v>5</v>
      </c>
      <c r="D8" s="298" t="s">
        <v>6</v>
      </c>
      <c r="E8" s="299" t="s">
        <v>36</v>
      </c>
      <c r="F8" s="300" t="s">
        <v>37</v>
      </c>
      <c r="G8" s="296" t="s">
        <v>38</v>
      </c>
      <c r="H8" s="296" t="s">
        <v>39</v>
      </c>
      <c r="I8" s="296" t="s">
        <v>40</v>
      </c>
      <c r="J8" s="296" t="s">
        <v>41</v>
      </c>
      <c r="K8" s="296" t="s">
        <v>42</v>
      </c>
      <c r="L8" s="296" t="s">
        <v>38</v>
      </c>
      <c r="M8" s="296" t="s">
        <v>39</v>
      </c>
      <c r="N8" s="296" t="s">
        <v>40</v>
      </c>
      <c r="O8" s="296" t="s">
        <v>43</v>
      </c>
      <c r="P8" s="45"/>
    </row>
    <row r="9" spans="1:19">
      <c r="A9" s="85"/>
      <c r="B9" s="302" t="s">
        <v>211</v>
      </c>
      <c r="C9" s="79"/>
      <c r="D9" s="79"/>
      <c r="E9" s="79"/>
      <c r="F9" s="86"/>
      <c r="G9" s="79"/>
      <c r="H9" s="79"/>
      <c r="I9" s="79"/>
      <c r="J9" s="79"/>
      <c r="K9" s="79"/>
      <c r="L9" s="87"/>
      <c r="M9" s="87"/>
      <c r="N9" s="87"/>
      <c r="O9" s="87"/>
      <c r="P9" s="45"/>
    </row>
    <row r="10" spans="1:19">
      <c r="A10" s="80"/>
      <c r="B10" s="302" t="s">
        <v>210</v>
      </c>
      <c r="C10" s="91"/>
      <c r="D10" s="91"/>
      <c r="E10" s="92"/>
      <c r="F10" s="92"/>
      <c r="G10" s="93"/>
      <c r="H10" s="92"/>
      <c r="I10" s="92"/>
      <c r="J10" s="93"/>
      <c r="K10" s="93"/>
      <c r="L10" s="93"/>
      <c r="M10" s="93"/>
      <c r="N10" s="93"/>
      <c r="O10" s="93"/>
      <c r="P10" s="45"/>
      <c r="Q10" s="77"/>
      <c r="R10" s="77"/>
      <c r="S10" s="77"/>
    </row>
    <row r="11" spans="1:19">
      <c r="A11" s="80"/>
      <c r="B11" s="303" t="s">
        <v>212</v>
      </c>
      <c r="C11" s="91"/>
      <c r="D11" s="91"/>
      <c r="E11" s="92"/>
      <c r="F11" s="92"/>
      <c r="G11" s="93"/>
      <c r="H11" s="92"/>
      <c r="I11" s="92"/>
      <c r="J11" s="93"/>
      <c r="K11" s="93"/>
      <c r="L11" s="93"/>
      <c r="M11" s="93"/>
      <c r="N11" s="93"/>
      <c r="O11" s="93"/>
      <c r="P11" s="45"/>
      <c r="Q11" s="77"/>
      <c r="R11" s="77"/>
      <c r="S11" s="77"/>
    </row>
    <row r="12" spans="1:19">
      <c r="A12" s="308">
        <f t="shared" ref="A12:A64" si="0">A11+1</f>
        <v>1</v>
      </c>
      <c r="B12" s="309" t="s">
        <v>213</v>
      </c>
      <c r="C12" s="310" t="s">
        <v>58</v>
      </c>
      <c r="D12" s="311">
        <v>2</v>
      </c>
      <c r="E12" s="92"/>
      <c r="F12" s="92"/>
      <c r="G12" s="93"/>
      <c r="H12" s="92"/>
      <c r="I12" s="92"/>
      <c r="J12" s="93"/>
      <c r="K12" s="93"/>
      <c r="L12" s="93"/>
      <c r="M12" s="93"/>
      <c r="N12" s="93"/>
      <c r="O12" s="93"/>
      <c r="P12" s="45"/>
      <c r="Q12" s="77"/>
      <c r="R12" s="77"/>
      <c r="S12" s="77"/>
    </row>
    <row r="13" spans="1:19">
      <c r="A13" s="308">
        <f t="shared" si="0"/>
        <v>2</v>
      </c>
      <c r="B13" s="309" t="s">
        <v>214</v>
      </c>
      <c r="C13" s="310" t="s">
        <v>58</v>
      </c>
      <c r="D13" s="311">
        <v>2</v>
      </c>
      <c r="E13" s="92"/>
      <c r="F13" s="92"/>
      <c r="G13" s="93"/>
      <c r="H13" s="92"/>
      <c r="I13" s="92"/>
      <c r="J13" s="93"/>
      <c r="K13" s="93"/>
      <c r="L13" s="93"/>
      <c r="M13" s="93"/>
      <c r="N13" s="93"/>
      <c r="O13" s="93"/>
      <c r="Q13" s="77"/>
      <c r="R13" s="77"/>
      <c r="S13" s="77"/>
    </row>
    <row r="14" spans="1:19">
      <c r="A14" s="308">
        <f t="shared" si="0"/>
        <v>3</v>
      </c>
      <c r="B14" s="309" t="s">
        <v>215</v>
      </c>
      <c r="C14" s="310" t="s">
        <v>58</v>
      </c>
      <c r="D14" s="311">
        <v>1</v>
      </c>
      <c r="E14" s="92"/>
      <c r="F14" s="92"/>
      <c r="G14" s="93"/>
      <c r="H14" s="92"/>
      <c r="I14" s="92"/>
      <c r="J14" s="93"/>
      <c r="K14" s="93"/>
      <c r="L14" s="93"/>
      <c r="M14" s="93"/>
      <c r="N14" s="93"/>
      <c r="O14" s="93"/>
      <c r="Q14" s="77"/>
      <c r="R14" s="77"/>
      <c r="S14" s="77"/>
    </row>
    <row r="15" spans="1:19" ht="24">
      <c r="A15" s="308">
        <f t="shared" si="0"/>
        <v>4</v>
      </c>
      <c r="B15" s="309" t="s">
        <v>216</v>
      </c>
      <c r="C15" s="310" t="s">
        <v>44</v>
      </c>
      <c r="D15" s="311">
        <v>1</v>
      </c>
      <c r="E15" s="92"/>
      <c r="F15" s="92"/>
      <c r="G15" s="93"/>
      <c r="H15" s="92"/>
      <c r="I15" s="92"/>
      <c r="J15" s="93"/>
      <c r="K15" s="93"/>
      <c r="L15" s="93"/>
      <c r="M15" s="93"/>
      <c r="N15" s="93"/>
      <c r="O15" s="93"/>
      <c r="Q15" s="77"/>
      <c r="R15" s="77"/>
      <c r="S15" s="77"/>
    </row>
    <row r="16" spans="1:19">
      <c r="A16" s="308">
        <f t="shared" si="0"/>
        <v>5</v>
      </c>
      <c r="B16" s="309" t="s">
        <v>217</v>
      </c>
      <c r="C16" s="310" t="s">
        <v>35</v>
      </c>
      <c r="D16" s="311">
        <v>28</v>
      </c>
      <c r="E16" s="92"/>
      <c r="F16" s="92"/>
      <c r="G16" s="93"/>
      <c r="H16" s="92"/>
      <c r="I16" s="92"/>
      <c r="J16" s="93"/>
      <c r="K16" s="93"/>
      <c r="L16" s="93"/>
      <c r="M16" s="93"/>
      <c r="N16" s="93"/>
      <c r="O16" s="93"/>
      <c r="Q16" s="77"/>
      <c r="R16" s="77"/>
      <c r="S16" s="77"/>
    </row>
    <row r="17" spans="1:19">
      <c r="A17" s="308">
        <f t="shared" si="0"/>
        <v>6</v>
      </c>
      <c r="B17" s="309" t="s">
        <v>218</v>
      </c>
      <c r="C17" s="310" t="s">
        <v>35</v>
      </c>
      <c r="D17" s="311">
        <v>5</v>
      </c>
      <c r="E17" s="92"/>
      <c r="F17" s="92"/>
      <c r="G17" s="93"/>
      <c r="H17" s="92"/>
      <c r="I17" s="92"/>
      <c r="J17" s="93"/>
      <c r="K17" s="93"/>
      <c r="L17" s="93"/>
      <c r="M17" s="93"/>
      <c r="N17" s="93"/>
      <c r="O17" s="93"/>
      <c r="Q17" s="77"/>
      <c r="R17" s="77"/>
      <c r="S17" s="77"/>
    </row>
    <row r="18" spans="1:19">
      <c r="A18" s="308">
        <f t="shared" si="0"/>
        <v>7</v>
      </c>
      <c r="B18" s="309" t="s">
        <v>219</v>
      </c>
      <c r="C18" s="310" t="s">
        <v>35</v>
      </c>
      <c r="D18" s="311">
        <v>7</v>
      </c>
      <c r="E18" s="92"/>
      <c r="F18" s="92"/>
      <c r="G18" s="93"/>
      <c r="H18" s="92"/>
      <c r="I18" s="92"/>
      <c r="J18" s="93"/>
      <c r="K18" s="93"/>
      <c r="L18" s="93"/>
      <c r="M18" s="93"/>
      <c r="N18" s="93"/>
      <c r="O18" s="93"/>
      <c r="Q18" s="77"/>
      <c r="R18" s="77"/>
      <c r="S18" s="77"/>
    </row>
    <row r="19" spans="1:19" ht="24">
      <c r="A19" s="308">
        <f t="shared" si="0"/>
        <v>8</v>
      </c>
      <c r="B19" s="309" t="s">
        <v>220</v>
      </c>
      <c r="C19" s="310" t="s">
        <v>44</v>
      </c>
      <c r="D19" s="311">
        <v>2</v>
      </c>
      <c r="E19" s="92"/>
      <c r="F19" s="92"/>
      <c r="G19" s="93"/>
      <c r="H19" s="92"/>
      <c r="I19" s="92"/>
      <c r="J19" s="93"/>
      <c r="K19" s="93"/>
      <c r="L19" s="93"/>
      <c r="M19" s="93"/>
      <c r="N19" s="93"/>
      <c r="O19" s="93"/>
      <c r="Q19" s="77"/>
      <c r="R19" s="77"/>
      <c r="S19" s="77"/>
    </row>
    <row r="20" spans="1:19">
      <c r="A20" s="308">
        <f t="shared" si="0"/>
        <v>9</v>
      </c>
      <c r="B20" s="309" t="s">
        <v>221</v>
      </c>
      <c r="C20" s="310" t="s">
        <v>58</v>
      </c>
      <c r="D20" s="311">
        <v>2</v>
      </c>
      <c r="E20" s="92"/>
      <c r="F20" s="92"/>
      <c r="G20" s="93"/>
      <c r="H20" s="92"/>
      <c r="I20" s="92"/>
      <c r="J20" s="93"/>
      <c r="K20" s="93"/>
      <c r="L20" s="93"/>
      <c r="M20" s="93"/>
      <c r="N20" s="93"/>
      <c r="O20" s="93"/>
      <c r="Q20" s="77"/>
      <c r="R20" s="77"/>
      <c r="S20" s="77"/>
    </row>
    <row r="21" spans="1:19">
      <c r="A21" s="308">
        <f t="shared" si="0"/>
        <v>10</v>
      </c>
      <c r="B21" s="309" t="s">
        <v>222</v>
      </c>
      <c r="C21" s="310" t="s">
        <v>58</v>
      </c>
      <c r="D21" s="311">
        <v>2</v>
      </c>
      <c r="E21" s="92"/>
      <c r="F21" s="92"/>
      <c r="G21" s="93"/>
      <c r="H21" s="92"/>
      <c r="I21" s="92"/>
      <c r="J21" s="93"/>
      <c r="K21" s="93"/>
      <c r="L21" s="93"/>
      <c r="M21" s="93"/>
      <c r="N21" s="93"/>
      <c r="O21" s="93"/>
      <c r="Q21" s="77"/>
      <c r="R21" s="77"/>
      <c r="S21" s="77"/>
    </row>
    <row r="22" spans="1:19">
      <c r="A22" s="308">
        <f t="shared" si="0"/>
        <v>11</v>
      </c>
      <c r="B22" s="309" t="s">
        <v>223</v>
      </c>
      <c r="C22" s="310" t="s">
        <v>44</v>
      </c>
      <c r="D22" s="311">
        <v>1</v>
      </c>
      <c r="E22" s="92"/>
      <c r="F22" s="92"/>
      <c r="G22" s="93"/>
      <c r="H22" s="92"/>
      <c r="I22" s="92"/>
      <c r="J22" s="93"/>
      <c r="K22" s="93"/>
      <c r="L22" s="93"/>
      <c r="M22" s="93"/>
      <c r="N22" s="93"/>
      <c r="O22" s="93"/>
      <c r="Q22" s="77"/>
      <c r="R22" s="77"/>
      <c r="S22" s="77"/>
    </row>
    <row r="23" spans="1:19" s="9" customFormat="1" ht="24">
      <c r="A23" s="308">
        <f t="shared" si="0"/>
        <v>12</v>
      </c>
      <c r="B23" s="309" t="s">
        <v>224</v>
      </c>
      <c r="C23" s="310" t="s">
        <v>44</v>
      </c>
      <c r="D23" s="311">
        <v>1</v>
      </c>
      <c r="E23" s="92"/>
      <c r="F23" s="92"/>
      <c r="G23" s="93"/>
      <c r="H23" s="92"/>
      <c r="I23" s="92"/>
      <c r="J23" s="93"/>
      <c r="K23" s="93"/>
      <c r="L23" s="93"/>
      <c r="M23" s="93"/>
      <c r="N23" s="93"/>
      <c r="O23" s="93"/>
      <c r="Q23" s="77"/>
      <c r="R23" s="77"/>
      <c r="S23" s="77"/>
    </row>
    <row r="24" spans="1:19" ht="24">
      <c r="A24" s="308">
        <f t="shared" si="0"/>
        <v>13</v>
      </c>
      <c r="B24" s="309" t="s">
        <v>225</v>
      </c>
      <c r="C24" s="310" t="s">
        <v>44</v>
      </c>
      <c r="D24" s="311">
        <v>1</v>
      </c>
      <c r="E24" s="92"/>
      <c r="F24" s="92"/>
      <c r="G24" s="93"/>
      <c r="H24" s="92"/>
      <c r="I24" s="92"/>
      <c r="J24" s="93"/>
      <c r="K24" s="93"/>
      <c r="L24" s="93"/>
      <c r="M24" s="93"/>
      <c r="N24" s="93"/>
      <c r="O24" s="93"/>
      <c r="Q24" s="77"/>
      <c r="R24" s="77"/>
      <c r="S24" s="77"/>
    </row>
    <row r="25" spans="1:19">
      <c r="A25" s="308">
        <f t="shared" si="0"/>
        <v>14</v>
      </c>
      <c r="B25" s="309" t="s">
        <v>226</v>
      </c>
      <c r="C25" s="310" t="s">
        <v>44</v>
      </c>
      <c r="D25" s="311">
        <v>2</v>
      </c>
      <c r="E25" s="92"/>
      <c r="F25" s="92"/>
      <c r="G25" s="93"/>
      <c r="H25" s="92"/>
      <c r="I25" s="92"/>
      <c r="J25" s="93"/>
      <c r="K25" s="93"/>
      <c r="L25" s="93"/>
      <c r="M25" s="93"/>
      <c r="N25" s="93"/>
      <c r="O25" s="93"/>
      <c r="Q25" s="77"/>
      <c r="R25" s="77"/>
      <c r="S25" s="77"/>
    </row>
    <row r="26" spans="1:19" ht="24">
      <c r="A26" s="308">
        <f t="shared" si="0"/>
        <v>15</v>
      </c>
      <c r="B26" s="309" t="s">
        <v>227</v>
      </c>
      <c r="C26" s="310" t="s">
        <v>255</v>
      </c>
      <c r="D26" s="311">
        <v>4</v>
      </c>
      <c r="E26" s="92"/>
      <c r="F26" s="92"/>
      <c r="G26" s="93"/>
      <c r="H26" s="92"/>
      <c r="I26" s="92"/>
      <c r="J26" s="93"/>
      <c r="K26" s="93"/>
      <c r="L26" s="93"/>
      <c r="M26" s="93"/>
      <c r="N26" s="93"/>
      <c r="O26" s="93"/>
      <c r="Q26" s="77"/>
      <c r="R26" s="77"/>
      <c r="S26" s="77"/>
    </row>
    <row r="27" spans="1:19" ht="24">
      <c r="A27" s="308">
        <f t="shared" si="0"/>
        <v>16</v>
      </c>
      <c r="B27" s="309" t="s">
        <v>228</v>
      </c>
      <c r="C27" s="310" t="s">
        <v>58</v>
      </c>
      <c r="D27" s="311">
        <v>2</v>
      </c>
      <c r="E27" s="92"/>
      <c r="F27" s="92"/>
      <c r="G27" s="93"/>
      <c r="H27" s="92"/>
      <c r="I27" s="92"/>
      <c r="J27" s="93"/>
      <c r="K27" s="93"/>
      <c r="L27" s="93"/>
      <c r="M27" s="93"/>
      <c r="N27" s="93"/>
      <c r="O27" s="93"/>
      <c r="Q27" s="77"/>
      <c r="R27" s="77"/>
      <c r="S27" s="77"/>
    </row>
    <row r="28" spans="1:19" ht="24">
      <c r="A28" s="308">
        <f t="shared" si="0"/>
        <v>17</v>
      </c>
      <c r="B28" s="309" t="s">
        <v>229</v>
      </c>
      <c r="C28" s="310" t="s">
        <v>44</v>
      </c>
      <c r="D28" s="311">
        <v>1</v>
      </c>
      <c r="E28" s="92"/>
      <c r="F28" s="92"/>
      <c r="G28" s="93"/>
      <c r="H28" s="92"/>
      <c r="I28" s="92"/>
      <c r="J28" s="93"/>
      <c r="K28" s="93"/>
      <c r="L28" s="93"/>
      <c r="M28" s="93"/>
      <c r="N28" s="93"/>
      <c r="O28" s="93"/>
      <c r="Q28" s="77"/>
      <c r="R28" s="77"/>
      <c r="S28" s="77"/>
    </row>
    <row r="29" spans="1:19">
      <c r="A29" s="308"/>
      <c r="B29" s="312" t="s">
        <v>230</v>
      </c>
      <c r="C29" s="310"/>
      <c r="D29" s="311"/>
      <c r="E29" s="92"/>
      <c r="F29" s="92"/>
      <c r="G29" s="93"/>
      <c r="H29" s="92"/>
      <c r="I29" s="92"/>
      <c r="J29" s="93"/>
      <c r="K29" s="93"/>
      <c r="L29" s="93"/>
      <c r="M29" s="93"/>
      <c r="N29" s="93"/>
      <c r="O29" s="93"/>
      <c r="Q29" s="77"/>
      <c r="R29" s="77"/>
      <c r="S29" s="77"/>
    </row>
    <row r="30" spans="1:19">
      <c r="A30" s="308"/>
      <c r="B30" s="312" t="s">
        <v>231</v>
      </c>
      <c r="C30" s="310"/>
      <c r="D30" s="311"/>
      <c r="E30" s="92"/>
      <c r="F30" s="92"/>
      <c r="G30" s="93"/>
      <c r="H30" s="92"/>
      <c r="I30" s="92"/>
      <c r="J30" s="93"/>
      <c r="K30" s="93"/>
      <c r="L30" s="93"/>
      <c r="M30" s="93"/>
      <c r="N30" s="93"/>
      <c r="O30" s="93"/>
      <c r="Q30" s="77"/>
      <c r="R30" s="77"/>
      <c r="S30" s="77"/>
    </row>
    <row r="31" spans="1:19" ht="48">
      <c r="A31" s="313">
        <v>1</v>
      </c>
      <c r="B31" s="314" t="s">
        <v>232</v>
      </c>
      <c r="C31" s="310" t="s">
        <v>44</v>
      </c>
      <c r="D31" s="311">
        <v>1</v>
      </c>
      <c r="E31" s="92"/>
      <c r="F31" s="92"/>
      <c r="G31" s="93"/>
      <c r="H31" s="92"/>
      <c r="I31" s="92"/>
      <c r="J31" s="93"/>
      <c r="K31" s="93"/>
      <c r="L31" s="93"/>
      <c r="M31" s="93"/>
      <c r="N31" s="93"/>
      <c r="O31" s="93"/>
      <c r="Q31" s="77"/>
      <c r="R31" s="77"/>
      <c r="S31" s="77"/>
    </row>
    <row r="32" spans="1:19" ht="24">
      <c r="A32" s="313">
        <v>2</v>
      </c>
      <c r="B32" s="309" t="s">
        <v>233</v>
      </c>
      <c r="C32" s="310" t="s">
        <v>44</v>
      </c>
      <c r="D32" s="311">
        <v>1</v>
      </c>
      <c r="E32" s="92"/>
      <c r="F32" s="92"/>
      <c r="G32" s="93"/>
      <c r="H32" s="92"/>
      <c r="I32" s="92"/>
      <c r="J32" s="93"/>
      <c r="K32" s="93"/>
      <c r="L32" s="93"/>
      <c r="M32" s="93"/>
      <c r="N32" s="93"/>
      <c r="O32" s="93"/>
      <c r="Q32" s="77"/>
      <c r="R32" s="77"/>
      <c r="S32" s="77"/>
    </row>
    <row r="33" spans="1:19">
      <c r="A33" s="313">
        <v>3</v>
      </c>
      <c r="B33" s="309" t="s">
        <v>234</v>
      </c>
      <c r="C33" s="310" t="s">
        <v>173</v>
      </c>
      <c r="D33" s="311">
        <v>0.5</v>
      </c>
      <c r="E33" s="92"/>
      <c r="F33" s="92"/>
      <c r="G33" s="93"/>
      <c r="H33" s="92"/>
      <c r="I33" s="92"/>
      <c r="J33" s="93"/>
      <c r="K33" s="93"/>
      <c r="L33" s="93"/>
      <c r="M33" s="93"/>
      <c r="N33" s="93"/>
      <c r="O33" s="93"/>
      <c r="Q33" s="77"/>
      <c r="R33" s="77"/>
      <c r="S33" s="77"/>
    </row>
    <row r="34" spans="1:19">
      <c r="A34" s="313">
        <v>4</v>
      </c>
      <c r="B34" s="309" t="s">
        <v>235</v>
      </c>
      <c r="C34" s="310" t="s">
        <v>44</v>
      </c>
      <c r="D34" s="311">
        <v>1</v>
      </c>
      <c r="E34" s="92"/>
      <c r="F34" s="92"/>
      <c r="G34" s="93"/>
      <c r="H34" s="92"/>
      <c r="I34" s="92"/>
      <c r="J34" s="93"/>
      <c r="K34" s="93"/>
      <c r="L34" s="93"/>
      <c r="M34" s="93"/>
      <c r="N34" s="93"/>
      <c r="O34" s="93"/>
      <c r="Q34" s="77"/>
      <c r="R34" s="77"/>
      <c r="S34" s="77"/>
    </row>
    <row r="35" spans="1:19" ht="24">
      <c r="A35" s="313">
        <v>5</v>
      </c>
      <c r="B35" s="309" t="s">
        <v>236</v>
      </c>
      <c r="C35" s="310" t="s">
        <v>44</v>
      </c>
      <c r="D35" s="311">
        <v>1</v>
      </c>
      <c r="E35" s="92"/>
      <c r="F35" s="92"/>
      <c r="G35" s="93"/>
      <c r="H35" s="92"/>
      <c r="I35" s="92"/>
      <c r="J35" s="93"/>
      <c r="K35" s="93"/>
      <c r="L35" s="93"/>
      <c r="M35" s="93"/>
      <c r="N35" s="93"/>
      <c r="O35" s="93"/>
      <c r="Q35" s="77"/>
      <c r="R35" s="77"/>
      <c r="S35" s="77"/>
    </row>
    <row r="36" spans="1:19" ht="24">
      <c r="A36" s="313">
        <v>6</v>
      </c>
      <c r="B36" s="309" t="s">
        <v>237</v>
      </c>
      <c r="C36" s="310" t="s">
        <v>44</v>
      </c>
      <c r="D36" s="311">
        <v>1</v>
      </c>
      <c r="E36" s="92"/>
      <c r="F36" s="92"/>
      <c r="G36" s="93"/>
      <c r="H36" s="92"/>
      <c r="I36" s="92"/>
      <c r="J36" s="93"/>
      <c r="K36" s="93"/>
      <c r="L36" s="93"/>
      <c r="M36" s="93"/>
      <c r="N36" s="93"/>
      <c r="O36" s="93"/>
      <c r="Q36" s="77"/>
      <c r="R36" s="77"/>
      <c r="S36" s="77"/>
    </row>
    <row r="37" spans="1:19" s="2" customFormat="1" ht="24">
      <c r="A37" s="313">
        <v>7</v>
      </c>
      <c r="B37" s="309" t="s">
        <v>224</v>
      </c>
      <c r="C37" s="310" t="s">
        <v>44</v>
      </c>
      <c r="D37" s="311">
        <v>1</v>
      </c>
      <c r="E37" s="94"/>
      <c r="F37" s="94"/>
      <c r="G37" s="95"/>
      <c r="H37" s="94"/>
      <c r="I37" s="94"/>
      <c r="J37" s="95"/>
      <c r="K37" s="95"/>
      <c r="L37" s="95"/>
      <c r="M37" s="95"/>
      <c r="N37" s="95"/>
      <c r="O37" s="95"/>
      <c r="Q37" s="90"/>
      <c r="R37" s="90"/>
      <c r="S37" s="90"/>
    </row>
    <row r="38" spans="1:19" s="2" customFormat="1" ht="36">
      <c r="A38" s="313">
        <v>8</v>
      </c>
      <c r="B38" s="309" t="s">
        <v>238</v>
      </c>
      <c r="C38" s="310" t="s">
        <v>44</v>
      </c>
      <c r="D38" s="311">
        <v>1</v>
      </c>
      <c r="E38" s="94"/>
      <c r="F38" s="94"/>
      <c r="G38" s="95"/>
      <c r="H38" s="94"/>
      <c r="I38" s="94"/>
      <c r="J38" s="95"/>
      <c r="K38" s="95"/>
      <c r="L38" s="95"/>
      <c r="M38" s="95"/>
      <c r="N38" s="95"/>
      <c r="O38" s="95"/>
      <c r="Q38" s="90"/>
      <c r="R38" s="90"/>
      <c r="S38" s="90"/>
    </row>
    <row r="39" spans="1:19">
      <c r="A39" s="308"/>
      <c r="B39" s="315" t="s">
        <v>239</v>
      </c>
      <c r="C39" s="310"/>
      <c r="D39" s="311"/>
      <c r="E39" s="92"/>
      <c r="F39" s="92"/>
      <c r="G39" s="93"/>
      <c r="H39" s="92"/>
      <c r="I39" s="92"/>
      <c r="J39" s="93"/>
      <c r="K39" s="93"/>
      <c r="L39" s="93"/>
      <c r="M39" s="93"/>
      <c r="N39" s="93"/>
      <c r="O39" s="93"/>
      <c r="Q39" s="77"/>
      <c r="R39" s="77"/>
      <c r="S39" s="77"/>
    </row>
    <row r="40" spans="1:19">
      <c r="A40" s="308"/>
      <c r="B40" s="315" t="s">
        <v>210</v>
      </c>
      <c r="C40" s="310"/>
      <c r="D40" s="311"/>
      <c r="E40" s="92"/>
      <c r="F40" s="92"/>
      <c r="G40" s="93"/>
      <c r="H40" s="92"/>
      <c r="I40" s="92"/>
      <c r="J40" s="93"/>
      <c r="K40" s="93"/>
      <c r="L40" s="93"/>
      <c r="M40" s="93"/>
      <c r="N40" s="93"/>
      <c r="O40" s="93"/>
      <c r="Q40" s="77"/>
      <c r="R40" s="77"/>
      <c r="S40" s="77"/>
    </row>
    <row r="41" spans="1:19">
      <c r="A41" s="308"/>
      <c r="B41" s="312" t="s">
        <v>240</v>
      </c>
      <c r="C41" s="310"/>
      <c r="D41" s="311"/>
      <c r="E41" s="92"/>
      <c r="F41" s="92"/>
      <c r="G41" s="93"/>
      <c r="H41" s="92"/>
      <c r="I41" s="92"/>
      <c r="J41" s="93"/>
      <c r="K41" s="93"/>
      <c r="L41" s="93"/>
      <c r="M41" s="93"/>
      <c r="N41" s="93"/>
      <c r="O41" s="93"/>
      <c r="Q41" s="77"/>
      <c r="R41" s="77"/>
      <c r="S41" s="77"/>
    </row>
    <row r="42" spans="1:19" ht="24">
      <c r="A42" s="308">
        <f t="shared" si="0"/>
        <v>1</v>
      </c>
      <c r="B42" s="309" t="s">
        <v>241</v>
      </c>
      <c r="C42" s="310" t="s">
        <v>44</v>
      </c>
      <c r="D42" s="311">
        <v>2</v>
      </c>
      <c r="E42" s="92"/>
      <c r="F42" s="92"/>
      <c r="G42" s="93"/>
      <c r="H42" s="92"/>
      <c r="I42" s="92"/>
      <c r="J42" s="93"/>
      <c r="K42" s="93"/>
      <c r="L42" s="93"/>
      <c r="M42" s="93"/>
      <c r="N42" s="93"/>
      <c r="O42" s="93"/>
      <c r="Q42" s="77"/>
      <c r="R42" s="77"/>
      <c r="S42" s="77"/>
    </row>
    <row r="43" spans="1:19" ht="24">
      <c r="A43" s="308">
        <f t="shared" si="0"/>
        <v>2</v>
      </c>
      <c r="B43" s="309" t="s">
        <v>224</v>
      </c>
      <c r="C43" s="310" t="s">
        <v>44</v>
      </c>
      <c r="D43" s="311">
        <v>2</v>
      </c>
      <c r="E43" s="92"/>
      <c r="F43" s="92"/>
      <c r="G43" s="93"/>
      <c r="H43" s="92"/>
      <c r="I43" s="92"/>
      <c r="J43" s="93"/>
      <c r="K43" s="93"/>
      <c r="L43" s="93"/>
      <c r="M43" s="93"/>
      <c r="N43" s="93"/>
      <c r="O43" s="93"/>
      <c r="Q43" s="77"/>
      <c r="R43" s="77"/>
      <c r="S43" s="77"/>
    </row>
    <row r="44" spans="1:19">
      <c r="A44" s="308">
        <f t="shared" si="0"/>
        <v>3</v>
      </c>
      <c r="B44" s="309" t="s">
        <v>242</v>
      </c>
      <c r="C44" s="310" t="s">
        <v>44</v>
      </c>
      <c r="D44" s="311">
        <v>3</v>
      </c>
      <c r="E44" s="92"/>
      <c r="F44" s="92"/>
      <c r="G44" s="93"/>
      <c r="H44" s="92"/>
      <c r="I44" s="92"/>
      <c r="J44" s="93"/>
      <c r="K44" s="93"/>
      <c r="L44" s="93"/>
      <c r="M44" s="93"/>
      <c r="N44" s="93"/>
      <c r="O44" s="93"/>
      <c r="Q44" s="77"/>
      <c r="R44" s="77"/>
      <c r="S44" s="77"/>
    </row>
    <row r="45" spans="1:19">
      <c r="A45" s="308">
        <f t="shared" si="0"/>
        <v>4</v>
      </c>
      <c r="B45" s="315" t="s">
        <v>243</v>
      </c>
      <c r="C45" s="316"/>
      <c r="D45" s="316"/>
      <c r="E45" s="92"/>
      <c r="F45" s="92"/>
      <c r="G45" s="93"/>
      <c r="H45" s="92"/>
      <c r="I45" s="92"/>
      <c r="J45" s="93"/>
      <c r="K45" s="93"/>
      <c r="L45" s="93"/>
      <c r="M45" s="93"/>
      <c r="N45" s="93"/>
      <c r="O45" s="93"/>
      <c r="Q45" s="77"/>
      <c r="R45" s="77"/>
      <c r="S45" s="77"/>
    </row>
    <row r="46" spans="1:19">
      <c r="A46" s="308">
        <f t="shared" si="0"/>
        <v>5</v>
      </c>
      <c r="B46" s="315" t="s">
        <v>210</v>
      </c>
      <c r="C46" s="316"/>
      <c r="D46" s="316"/>
      <c r="E46" s="92"/>
      <c r="F46" s="92"/>
      <c r="G46" s="93"/>
      <c r="H46" s="92"/>
      <c r="I46" s="92"/>
      <c r="J46" s="93"/>
      <c r="K46" s="93"/>
      <c r="L46" s="93"/>
      <c r="M46" s="93"/>
      <c r="N46" s="93"/>
      <c r="O46" s="93"/>
      <c r="Q46" s="77"/>
      <c r="R46" s="77"/>
      <c r="S46" s="77"/>
    </row>
    <row r="47" spans="1:19">
      <c r="A47" s="317"/>
      <c r="B47" s="312" t="s">
        <v>244</v>
      </c>
      <c r="C47" s="318"/>
      <c r="D47" s="319"/>
      <c r="E47" s="82"/>
      <c r="F47" s="82"/>
      <c r="G47" s="82"/>
      <c r="H47" s="82"/>
      <c r="I47" s="82"/>
      <c r="J47" s="82"/>
      <c r="K47" s="83"/>
      <c r="L47" s="83"/>
      <c r="M47" s="83"/>
      <c r="N47" s="83"/>
      <c r="O47" s="83"/>
    </row>
    <row r="48" spans="1:19">
      <c r="A48" s="308">
        <f t="shared" si="0"/>
        <v>1</v>
      </c>
      <c r="B48" s="309" t="s">
        <v>213</v>
      </c>
      <c r="C48" s="310" t="s">
        <v>58</v>
      </c>
      <c r="D48" s="311">
        <v>2</v>
      </c>
      <c r="E48" s="88"/>
      <c r="F48" s="81"/>
      <c r="G48" s="81"/>
      <c r="H48" s="81"/>
      <c r="I48" s="81"/>
      <c r="J48" s="81"/>
      <c r="K48" s="81"/>
      <c r="L48" s="81"/>
      <c r="M48" s="89"/>
      <c r="N48" s="81"/>
      <c r="O48" s="84"/>
    </row>
    <row r="49" spans="1:62">
      <c r="A49" s="308">
        <f t="shared" si="0"/>
        <v>2</v>
      </c>
      <c r="B49" s="309" t="s">
        <v>214</v>
      </c>
      <c r="C49" s="310" t="s">
        <v>58</v>
      </c>
      <c r="D49" s="311">
        <v>2</v>
      </c>
      <c r="E49" s="81"/>
      <c r="F49" s="81"/>
      <c r="G49" s="81"/>
      <c r="H49" s="81"/>
      <c r="I49" s="81"/>
      <c r="J49" s="81"/>
      <c r="K49" s="84"/>
      <c r="L49" s="84"/>
      <c r="M49" s="84"/>
      <c r="N49" s="84"/>
      <c r="O49" s="8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1:62">
      <c r="A50" s="308">
        <f t="shared" si="0"/>
        <v>3</v>
      </c>
      <c r="B50" s="309" t="s">
        <v>215</v>
      </c>
      <c r="C50" s="310" t="s">
        <v>58</v>
      </c>
      <c r="D50" s="311">
        <v>1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9"/>
      <c r="AZ50" s="49"/>
      <c r="BA50" s="49"/>
      <c r="BB50" s="50"/>
      <c r="BC50" s="50"/>
      <c r="BD50" s="50"/>
      <c r="BE50" s="50"/>
      <c r="BF50" s="51"/>
      <c r="BG50" s="48"/>
      <c r="BH50" s="48"/>
      <c r="BI50" s="48"/>
      <c r="BJ50" s="48"/>
    </row>
    <row r="51" spans="1:62" ht="24">
      <c r="A51" s="308">
        <f t="shared" si="0"/>
        <v>4</v>
      </c>
      <c r="B51" s="309" t="s">
        <v>216</v>
      </c>
      <c r="C51" s="310" t="s">
        <v>44</v>
      </c>
      <c r="D51" s="311">
        <v>1</v>
      </c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9"/>
      <c r="AZ51" s="49"/>
      <c r="BA51" s="49"/>
      <c r="BB51" s="50">
        <v>1</v>
      </c>
      <c r="BC51" s="50" t="s">
        <v>45</v>
      </c>
      <c r="BD51" s="50" t="s">
        <v>45</v>
      </c>
      <c r="BE51" s="50" t="s">
        <v>45</v>
      </c>
      <c r="BF51" s="51" t="s">
        <v>45</v>
      </c>
      <c r="BG51" s="48"/>
      <c r="BH51" s="48"/>
      <c r="BI51" s="48"/>
      <c r="BJ51" s="48"/>
    </row>
    <row r="52" spans="1:62">
      <c r="A52" s="308">
        <f t="shared" si="0"/>
        <v>5</v>
      </c>
      <c r="B52" s="309" t="s">
        <v>217</v>
      </c>
      <c r="C52" s="310" t="s">
        <v>35</v>
      </c>
      <c r="D52" s="311">
        <v>9</v>
      </c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9"/>
      <c r="AZ52" s="49"/>
      <c r="BA52" s="49"/>
      <c r="BB52" s="50">
        <v>6</v>
      </c>
      <c r="BC52" s="50" t="s">
        <v>46</v>
      </c>
      <c r="BD52" s="50" t="s">
        <v>46</v>
      </c>
      <c r="BE52" s="50" t="s">
        <v>46</v>
      </c>
      <c r="BF52" s="51" t="s">
        <v>47</v>
      </c>
      <c r="BG52" s="48"/>
      <c r="BH52" s="48"/>
      <c r="BI52" s="48"/>
      <c r="BJ52" s="48"/>
    </row>
    <row r="53" spans="1:62">
      <c r="A53" s="308">
        <f t="shared" si="0"/>
        <v>6</v>
      </c>
      <c r="B53" s="309" t="s">
        <v>218</v>
      </c>
      <c r="C53" s="310" t="s">
        <v>35</v>
      </c>
      <c r="D53" s="311">
        <v>4</v>
      </c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9"/>
      <c r="AZ53" s="49"/>
      <c r="BA53" s="49"/>
      <c r="BB53" s="50">
        <v>7</v>
      </c>
      <c r="BC53" s="50" t="s">
        <v>48</v>
      </c>
      <c r="BD53" s="50" t="s">
        <v>46</v>
      </c>
      <c r="BE53" s="50" t="s">
        <v>46</v>
      </c>
      <c r="BF53" s="51" t="s">
        <v>49</v>
      </c>
      <c r="BG53" s="48"/>
      <c r="BH53" s="48"/>
      <c r="BI53" s="48"/>
      <c r="BJ53" s="48"/>
    </row>
    <row r="54" spans="1:62">
      <c r="A54" s="308">
        <f t="shared" si="0"/>
        <v>7</v>
      </c>
      <c r="B54" s="309" t="s">
        <v>219</v>
      </c>
      <c r="C54" s="310" t="s">
        <v>35</v>
      </c>
      <c r="D54" s="311">
        <v>10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9"/>
      <c r="AZ54" s="49"/>
      <c r="BA54" s="49"/>
      <c r="BB54" s="50">
        <v>5</v>
      </c>
      <c r="BC54" s="50" t="s">
        <v>50</v>
      </c>
      <c r="BD54" s="50" t="s">
        <v>46</v>
      </c>
      <c r="BE54" s="50" t="s">
        <v>46</v>
      </c>
      <c r="BF54" s="51" t="s">
        <v>51</v>
      </c>
      <c r="BG54" s="48"/>
      <c r="BH54" s="48"/>
      <c r="BI54" s="48"/>
      <c r="BJ54" s="48"/>
    </row>
    <row r="55" spans="1:62" ht="24">
      <c r="A55" s="308">
        <f t="shared" si="0"/>
        <v>8</v>
      </c>
      <c r="B55" s="309" t="s">
        <v>220</v>
      </c>
      <c r="C55" s="310" t="s">
        <v>44</v>
      </c>
      <c r="D55" s="311">
        <v>2</v>
      </c>
      <c r="E55" s="62"/>
      <c r="F55" s="41"/>
      <c r="G55" s="41"/>
      <c r="H55" s="41"/>
      <c r="I55" s="41"/>
      <c r="J55" s="41"/>
      <c r="K55" s="41"/>
      <c r="L55" s="41"/>
      <c r="M55" s="41"/>
      <c r="N55" s="63"/>
      <c r="O55" s="63"/>
      <c r="AY55" s="49"/>
      <c r="AZ55" s="49"/>
      <c r="BA55" s="49"/>
      <c r="BB55" s="50">
        <v>5</v>
      </c>
      <c r="BC55" s="50" t="s">
        <v>52</v>
      </c>
      <c r="BD55" s="50" t="s">
        <v>46</v>
      </c>
      <c r="BE55" s="50" t="s">
        <v>46</v>
      </c>
      <c r="BF55" s="51" t="s">
        <v>53</v>
      </c>
      <c r="BG55" s="48"/>
      <c r="BH55" s="48"/>
      <c r="BI55" s="48"/>
      <c r="BJ55" s="48"/>
    </row>
    <row r="56" spans="1:62">
      <c r="A56" s="308">
        <f t="shared" si="0"/>
        <v>9</v>
      </c>
      <c r="B56" s="309" t="s">
        <v>221</v>
      </c>
      <c r="C56" s="310" t="s">
        <v>58</v>
      </c>
      <c r="D56" s="311">
        <v>2</v>
      </c>
      <c r="E56" s="62"/>
      <c r="F56" s="41"/>
      <c r="G56" s="41"/>
      <c r="H56" s="41"/>
      <c r="I56" s="41"/>
      <c r="J56" s="41"/>
      <c r="K56" s="41"/>
      <c r="L56" s="41"/>
      <c r="M56" s="41"/>
      <c r="N56" s="63"/>
      <c r="O56" s="63"/>
      <c r="AY56" s="49"/>
      <c r="AZ56" s="49"/>
      <c r="BA56" s="49"/>
      <c r="BB56" s="52">
        <v>69.999999999708962</v>
      </c>
      <c r="BC56" s="50"/>
      <c r="BD56" s="50"/>
      <c r="BE56" s="50"/>
      <c r="BF56" s="51" t="s">
        <v>54</v>
      </c>
      <c r="BG56" s="48"/>
      <c r="BH56" s="48"/>
      <c r="BI56" s="48"/>
      <c r="BJ56" s="48"/>
    </row>
    <row r="57" spans="1:62">
      <c r="A57" s="308">
        <f t="shared" si="0"/>
        <v>10</v>
      </c>
      <c r="B57" s="309" t="s">
        <v>222</v>
      </c>
      <c r="C57" s="310" t="s">
        <v>58</v>
      </c>
      <c r="D57" s="311">
        <v>2</v>
      </c>
      <c r="E57" s="62"/>
      <c r="F57" s="41"/>
      <c r="G57" s="41"/>
      <c r="H57" s="41"/>
      <c r="I57" s="41"/>
      <c r="J57" s="41"/>
      <c r="K57" s="41"/>
      <c r="L57" s="41"/>
      <c r="M57" s="41"/>
      <c r="N57" s="63"/>
      <c r="O57" s="63"/>
      <c r="AY57" s="49"/>
      <c r="AZ57" s="49"/>
      <c r="BA57" s="49"/>
      <c r="BB57" s="50">
        <v>10</v>
      </c>
      <c r="BC57" s="50"/>
      <c r="BD57" s="50"/>
      <c r="BE57" s="50"/>
      <c r="BF57" s="51"/>
      <c r="BG57" s="48"/>
      <c r="BH57" s="48"/>
      <c r="BI57" s="48"/>
      <c r="BJ57" s="48"/>
    </row>
    <row r="58" spans="1:62">
      <c r="A58" s="308">
        <f t="shared" si="0"/>
        <v>11</v>
      </c>
      <c r="B58" s="309" t="s">
        <v>223</v>
      </c>
      <c r="C58" s="310" t="s">
        <v>44</v>
      </c>
      <c r="D58" s="311">
        <v>2</v>
      </c>
      <c r="E58" s="62"/>
      <c r="F58" s="41"/>
      <c r="G58" s="41"/>
      <c r="H58" s="41"/>
      <c r="I58" s="41"/>
      <c r="J58" s="41"/>
      <c r="K58" s="41"/>
      <c r="L58" s="41"/>
      <c r="M58" s="41"/>
      <c r="N58" s="63"/>
      <c r="O58" s="63"/>
      <c r="AY58" s="49"/>
      <c r="AZ58" s="49"/>
      <c r="BA58" s="49"/>
      <c r="BB58" s="50"/>
      <c r="BC58" s="50" t="s">
        <v>55</v>
      </c>
      <c r="BD58" s="50"/>
      <c r="BE58" s="50"/>
      <c r="BF58" s="51"/>
      <c r="BG58" s="48"/>
      <c r="BH58" s="48"/>
      <c r="BI58" s="48"/>
      <c r="BJ58" s="48"/>
    </row>
    <row r="59" spans="1:62" ht="24">
      <c r="A59" s="308">
        <f t="shared" si="0"/>
        <v>12</v>
      </c>
      <c r="B59" s="309" t="s">
        <v>224</v>
      </c>
      <c r="C59" s="310" t="s">
        <v>44</v>
      </c>
      <c r="D59" s="311">
        <v>1</v>
      </c>
      <c r="E59" s="62"/>
      <c r="F59" s="41"/>
      <c r="G59" s="41"/>
      <c r="H59" s="41"/>
      <c r="I59" s="41"/>
      <c r="J59" s="41"/>
      <c r="K59" s="41"/>
      <c r="L59" s="41"/>
      <c r="M59" s="41"/>
      <c r="N59" s="63"/>
      <c r="O59" s="63"/>
      <c r="AY59" s="49"/>
      <c r="AZ59" s="49"/>
      <c r="BA59" s="49"/>
      <c r="BB59" s="50"/>
      <c r="BC59" s="50"/>
      <c r="BD59" s="50"/>
      <c r="BE59" s="50"/>
      <c r="BF59" s="51"/>
      <c r="BG59" s="48"/>
      <c r="BH59" s="48"/>
      <c r="BI59" s="48"/>
      <c r="BJ59" s="48"/>
    </row>
    <row r="60" spans="1:62" ht="24">
      <c r="A60" s="308">
        <f t="shared" si="0"/>
        <v>13</v>
      </c>
      <c r="B60" s="309" t="s">
        <v>225</v>
      </c>
      <c r="C60" s="310" t="s">
        <v>44</v>
      </c>
      <c r="D60" s="311">
        <v>1</v>
      </c>
      <c r="E60" s="62"/>
      <c r="F60" s="41"/>
      <c r="G60" s="41"/>
      <c r="H60" s="41"/>
      <c r="I60" s="41"/>
      <c r="J60" s="41"/>
      <c r="K60" s="41"/>
      <c r="L60" s="41"/>
      <c r="M60" s="41"/>
      <c r="N60" s="63"/>
      <c r="O60" s="63"/>
      <c r="AY60" s="49"/>
      <c r="AZ60" s="49"/>
      <c r="BA60" s="49"/>
      <c r="BB60" s="50"/>
      <c r="BC60" s="50" t="s">
        <v>55</v>
      </c>
      <c r="BD60" s="50"/>
      <c r="BE60" s="50"/>
      <c r="BF60" s="51"/>
      <c r="BG60" s="48"/>
      <c r="BH60" s="48"/>
      <c r="BI60" s="48"/>
      <c r="BJ60" s="48"/>
    </row>
    <row r="61" spans="1:62">
      <c r="A61" s="308">
        <f t="shared" si="0"/>
        <v>14</v>
      </c>
      <c r="B61" s="309" t="s">
        <v>226</v>
      </c>
      <c r="C61" s="310" t="s">
        <v>44</v>
      </c>
      <c r="D61" s="311">
        <v>2</v>
      </c>
      <c r="E61" s="62"/>
      <c r="F61" s="41"/>
      <c r="G61" s="41"/>
      <c r="H61" s="41"/>
      <c r="I61" s="41"/>
      <c r="J61" s="41"/>
      <c r="K61" s="41"/>
      <c r="L61" s="41"/>
      <c r="M61" s="41"/>
      <c r="N61" s="63"/>
      <c r="O61" s="63"/>
      <c r="AY61" s="49"/>
      <c r="AZ61" s="49"/>
      <c r="BA61" s="49"/>
      <c r="BB61" s="53"/>
      <c r="BC61" s="53"/>
      <c r="BD61" s="53"/>
      <c r="BE61" s="53"/>
      <c r="BF61" s="54"/>
      <c r="BG61" s="48"/>
      <c r="BH61" s="48"/>
      <c r="BI61" s="48"/>
      <c r="BJ61" s="48"/>
    </row>
    <row r="62" spans="1:62" ht="24">
      <c r="A62" s="308">
        <f t="shared" si="0"/>
        <v>15</v>
      </c>
      <c r="B62" s="309" t="s">
        <v>227</v>
      </c>
      <c r="C62" s="310" t="s">
        <v>255</v>
      </c>
      <c r="D62" s="311">
        <v>4</v>
      </c>
      <c r="E62" s="62"/>
      <c r="F62" s="41"/>
      <c r="G62" s="41"/>
      <c r="H62" s="41"/>
      <c r="I62" s="41"/>
      <c r="J62" s="41"/>
      <c r="K62" s="41"/>
      <c r="L62" s="41"/>
      <c r="M62" s="41"/>
      <c r="N62" s="63"/>
      <c r="O62" s="63"/>
      <c r="AY62" s="49"/>
      <c r="AZ62" s="49"/>
      <c r="BA62" s="49"/>
      <c r="BB62" s="49"/>
      <c r="BC62" s="49"/>
      <c r="BD62" s="49"/>
      <c r="BE62" s="49"/>
      <c r="BF62" s="49"/>
      <c r="BG62" s="48"/>
      <c r="BH62" s="48"/>
      <c r="BI62" s="48"/>
      <c r="BJ62" s="48"/>
    </row>
    <row r="63" spans="1:62" ht="24">
      <c r="A63" s="308">
        <f t="shared" si="0"/>
        <v>16</v>
      </c>
      <c r="B63" s="309" t="s">
        <v>228</v>
      </c>
      <c r="C63" s="310" t="s">
        <v>58</v>
      </c>
      <c r="D63" s="311">
        <v>2</v>
      </c>
      <c r="E63" s="62"/>
      <c r="F63" s="41"/>
      <c r="G63" s="41"/>
      <c r="H63" s="41"/>
      <c r="I63" s="41"/>
      <c r="J63" s="41"/>
      <c r="K63" s="41"/>
      <c r="L63" s="41"/>
      <c r="M63" s="41"/>
      <c r="N63" s="63"/>
      <c r="O63" s="63"/>
      <c r="AY63" s="49"/>
      <c r="AZ63" s="49"/>
      <c r="BA63" s="49"/>
      <c r="BB63" s="49"/>
      <c r="BC63" s="49"/>
      <c r="BD63" s="49"/>
      <c r="BE63" s="49"/>
      <c r="BF63" s="49"/>
      <c r="BG63" s="48"/>
      <c r="BH63" s="48"/>
      <c r="BI63" s="48"/>
      <c r="BJ63" s="48"/>
    </row>
    <row r="64" spans="1:62" ht="24">
      <c r="A64" s="308">
        <f t="shared" si="0"/>
        <v>17</v>
      </c>
      <c r="B64" s="309" t="s">
        <v>229</v>
      </c>
      <c r="C64" s="310" t="s">
        <v>44</v>
      </c>
      <c r="D64" s="311">
        <v>1</v>
      </c>
      <c r="E64" s="62"/>
      <c r="F64" s="41"/>
      <c r="G64" s="41"/>
      <c r="H64" s="41"/>
      <c r="I64" s="41"/>
      <c r="J64" s="41"/>
      <c r="K64" s="41"/>
      <c r="L64" s="41"/>
      <c r="M64" s="41"/>
      <c r="N64" s="63"/>
      <c r="O64" s="63"/>
      <c r="AY64" s="49"/>
      <c r="AZ64" s="49"/>
      <c r="BA64" s="49"/>
      <c r="BB64" s="49"/>
      <c r="BC64" s="49"/>
      <c r="BD64" s="49"/>
      <c r="BE64" s="49"/>
      <c r="BF64" s="49"/>
      <c r="BG64" s="48"/>
      <c r="BH64" s="48"/>
      <c r="BI64" s="48"/>
      <c r="BJ64" s="48"/>
    </row>
    <row r="65" spans="1:62">
      <c r="A65" s="110"/>
      <c r="B65" s="312" t="s">
        <v>230</v>
      </c>
      <c r="C65" s="310"/>
      <c r="D65" s="311"/>
      <c r="E65" s="62"/>
      <c r="F65" s="41"/>
      <c r="G65" s="41"/>
      <c r="H65" s="41"/>
      <c r="I65" s="41"/>
      <c r="J65" s="41"/>
      <c r="K65" s="41"/>
      <c r="L65" s="41"/>
      <c r="M65" s="41"/>
      <c r="N65" s="63"/>
      <c r="O65" s="63"/>
      <c r="AY65" s="49"/>
      <c r="AZ65" s="49"/>
      <c r="BA65" s="49"/>
      <c r="BB65" s="49"/>
      <c r="BC65" s="49"/>
      <c r="BD65" s="49"/>
      <c r="BE65" s="49"/>
      <c r="BF65" s="49"/>
      <c r="BG65" s="48"/>
      <c r="BH65" s="48"/>
      <c r="BI65" s="48"/>
      <c r="BJ65" s="48"/>
    </row>
    <row r="66" spans="1:62">
      <c r="A66" s="110"/>
      <c r="B66" s="312" t="s">
        <v>245</v>
      </c>
      <c r="C66" s="310"/>
      <c r="D66" s="311"/>
      <c r="E66" s="62"/>
      <c r="F66" s="41"/>
      <c r="G66" s="41"/>
      <c r="H66" s="41"/>
      <c r="I66" s="41"/>
      <c r="J66" s="41"/>
      <c r="K66" s="41"/>
      <c r="L66" s="41"/>
      <c r="M66" s="41"/>
      <c r="N66" s="63"/>
      <c r="O66" s="63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</row>
    <row r="67" spans="1:62" ht="48">
      <c r="A67" s="308">
        <f t="shared" ref="A67:A74" si="1">A66+1</f>
        <v>1</v>
      </c>
      <c r="B67" s="314" t="s">
        <v>232</v>
      </c>
      <c r="C67" s="310" t="s">
        <v>44</v>
      </c>
      <c r="D67" s="311">
        <v>1</v>
      </c>
      <c r="E67" s="62"/>
      <c r="F67" s="41"/>
      <c r="G67" s="41"/>
      <c r="H67" s="41"/>
      <c r="I67" s="41"/>
      <c r="J67" s="41"/>
      <c r="K67" s="41"/>
      <c r="L67" s="41"/>
      <c r="M67" s="41"/>
      <c r="N67" s="63"/>
      <c r="O67" s="63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</row>
    <row r="68" spans="1:62" ht="24">
      <c r="A68" s="308">
        <f t="shared" si="1"/>
        <v>2</v>
      </c>
      <c r="B68" s="309" t="s">
        <v>233</v>
      </c>
      <c r="C68" s="310" t="s">
        <v>44</v>
      </c>
      <c r="D68" s="311">
        <v>1</v>
      </c>
      <c r="E68" s="62"/>
      <c r="F68" s="41"/>
      <c r="G68" s="41"/>
      <c r="H68" s="41"/>
      <c r="I68" s="41"/>
      <c r="J68" s="41"/>
      <c r="K68" s="41"/>
      <c r="L68" s="41"/>
      <c r="M68" s="41"/>
      <c r="N68" s="63"/>
      <c r="O68" s="63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</row>
    <row r="69" spans="1:62">
      <c r="A69" s="308">
        <f t="shared" si="1"/>
        <v>3</v>
      </c>
      <c r="B69" s="309" t="s">
        <v>234</v>
      </c>
      <c r="C69" s="310" t="s">
        <v>173</v>
      </c>
      <c r="D69" s="311">
        <v>0.5</v>
      </c>
      <c r="E69" s="62"/>
      <c r="F69" s="41"/>
      <c r="G69" s="41"/>
      <c r="H69" s="41"/>
      <c r="I69" s="41"/>
      <c r="J69" s="41"/>
      <c r="K69" s="41"/>
      <c r="L69" s="41"/>
      <c r="M69" s="41"/>
      <c r="N69" s="63"/>
      <c r="O69" s="6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</row>
    <row r="70" spans="1:62">
      <c r="A70" s="308">
        <f t="shared" si="1"/>
        <v>4</v>
      </c>
      <c r="B70" s="309" t="s">
        <v>235</v>
      </c>
      <c r="C70" s="310" t="s">
        <v>44</v>
      </c>
      <c r="D70" s="311">
        <v>1</v>
      </c>
      <c r="E70" s="62"/>
      <c r="F70" s="41"/>
      <c r="G70" s="41"/>
      <c r="H70" s="41"/>
      <c r="I70" s="41"/>
      <c r="J70" s="41"/>
      <c r="K70" s="41"/>
      <c r="L70" s="41"/>
      <c r="M70" s="41"/>
      <c r="N70" s="63"/>
      <c r="O70" s="63"/>
    </row>
    <row r="71" spans="1:62" ht="24">
      <c r="A71" s="308">
        <f t="shared" si="1"/>
        <v>5</v>
      </c>
      <c r="B71" s="309" t="s">
        <v>236</v>
      </c>
      <c r="C71" s="310" t="s">
        <v>44</v>
      </c>
      <c r="D71" s="311">
        <v>1</v>
      </c>
      <c r="E71" s="62"/>
      <c r="F71" s="41"/>
      <c r="G71" s="41"/>
      <c r="H71" s="41"/>
      <c r="I71" s="41"/>
      <c r="J71" s="41"/>
      <c r="K71" s="41"/>
      <c r="L71" s="41"/>
      <c r="M71" s="41"/>
      <c r="N71" s="63"/>
      <c r="O71" s="63"/>
    </row>
    <row r="72" spans="1:62" ht="24">
      <c r="A72" s="308">
        <f t="shared" si="1"/>
        <v>6</v>
      </c>
      <c r="B72" s="309" t="s">
        <v>237</v>
      </c>
      <c r="C72" s="310" t="s">
        <v>44</v>
      </c>
      <c r="D72" s="311">
        <v>1</v>
      </c>
      <c r="E72" s="62"/>
      <c r="F72" s="41"/>
      <c r="G72" s="41"/>
      <c r="H72" s="41"/>
      <c r="I72" s="41"/>
      <c r="J72" s="41"/>
      <c r="K72" s="41"/>
      <c r="L72" s="41"/>
      <c r="M72" s="41"/>
      <c r="N72" s="63"/>
      <c r="O72" s="63"/>
    </row>
    <row r="73" spans="1:62" ht="24">
      <c r="A73" s="308">
        <f t="shared" si="1"/>
        <v>7</v>
      </c>
      <c r="B73" s="320" t="s">
        <v>224</v>
      </c>
      <c r="C73" s="310" t="s">
        <v>44</v>
      </c>
      <c r="D73" s="311">
        <v>1</v>
      </c>
      <c r="E73" s="305"/>
      <c r="F73" s="306"/>
      <c r="G73" s="306"/>
      <c r="H73" s="306"/>
      <c r="I73" s="306"/>
      <c r="J73" s="306"/>
      <c r="K73" s="306"/>
      <c r="L73" s="306"/>
      <c r="M73" s="306"/>
      <c r="N73" s="307"/>
      <c r="O73" s="307"/>
    </row>
    <row r="74" spans="1:62" ht="36">
      <c r="A74" s="308">
        <f t="shared" si="1"/>
        <v>8</v>
      </c>
      <c r="B74" s="321" t="s">
        <v>238</v>
      </c>
      <c r="C74" s="310" t="s">
        <v>44</v>
      </c>
      <c r="D74" s="311">
        <v>1</v>
      </c>
      <c r="E74" s="62"/>
      <c r="F74" s="41"/>
      <c r="G74" s="41"/>
      <c r="H74" s="41"/>
      <c r="I74" s="41"/>
      <c r="J74" s="41"/>
      <c r="K74" s="41"/>
      <c r="L74" s="41"/>
      <c r="M74" s="41"/>
      <c r="N74" s="63"/>
      <c r="O74" s="63"/>
    </row>
    <row r="75" spans="1:62">
      <c r="A75" s="308"/>
      <c r="B75" s="315" t="s">
        <v>246</v>
      </c>
      <c r="C75" s="310"/>
      <c r="D75" s="311"/>
      <c r="E75" s="62"/>
      <c r="F75" s="41"/>
      <c r="G75" s="41"/>
      <c r="H75" s="41"/>
      <c r="I75" s="41"/>
      <c r="J75" s="41"/>
      <c r="K75" s="41"/>
      <c r="L75" s="41"/>
      <c r="M75" s="41"/>
      <c r="N75" s="63"/>
      <c r="O75" s="63"/>
    </row>
    <row r="76" spans="1:62">
      <c r="A76" s="313"/>
      <c r="B76" s="315" t="s">
        <v>210</v>
      </c>
      <c r="C76" s="310"/>
      <c r="D76" s="311"/>
      <c r="E76" s="62"/>
      <c r="F76" s="41"/>
      <c r="G76" s="41"/>
      <c r="H76" s="41"/>
      <c r="I76" s="41"/>
      <c r="J76" s="41"/>
      <c r="K76" s="41"/>
      <c r="L76" s="41"/>
      <c r="M76" s="41"/>
      <c r="N76" s="63"/>
      <c r="O76" s="63"/>
    </row>
    <row r="77" spans="1:62">
      <c r="A77" s="313"/>
      <c r="B77" s="312" t="s">
        <v>247</v>
      </c>
      <c r="C77" s="310"/>
      <c r="D77" s="311"/>
      <c r="E77" s="62"/>
      <c r="F77" s="41"/>
      <c r="G77" s="41"/>
      <c r="H77" s="41"/>
      <c r="I77" s="41"/>
      <c r="J77" s="41"/>
      <c r="K77" s="41"/>
      <c r="L77" s="41"/>
      <c r="M77" s="41"/>
      <c r="N77" s="63"/>
      <c r="O77" s="63"/>
    </row>
    <row r="78" spans="1:62">
      <c r="A78" s="308">
        <f t="shared" ref="A78:A93" si="2">A77+1</f>
        <v>1</v>
      </c>
      <c r="B78" s="309" t="s">
        <v>248</v>
      </c>
      <c r="C78" s="310" t="s">
        <v>58</v>
      </c>
      <c r="D78" s="311">
        <v>2</v>
      </c>
      <c r="E78" s="62"/>
      <c r="F78" s="41"/>
      <c r="G78" s="41"/>
      <c r="H78" s="41"/>
      <c r="I78" s="41"/>
      <c r="J78" s="41"/>
      <c r="K78" s="41"/>
      <c r="L78" s="41"/>
      <c r="M78" s="41"/>
      <c r="N78" s="63"/>
      <c r="O78" s="63"/>
    </row>
    <row r="79" spans="1:62">
      <c r="A79" s="308">
        <f t="shared" si="2"/>
        <v>2</v>
      </c>
      <c r="B79" s="309" t="s">
        <v>214</v>
      </c>
      <c r="C79" s="310" t="s">
        <v>58</v>
      </c>
      <c r="D79" s="311">
        <v>2</v>
      </c>
      <c r="E79" s="62"/>
      <c r="F79" s="41"/>
      <c r="G79" s="41"/>
      <c r="H79" s="41"/>
      <c r="I79" s="41"/>
      <c r="J79" s="41"/>
      <c r="K79" s="41"/>
      <c r="L79" s="41"/>
      <c r="M79" s="41"/>
      <c r="N79" s="63"/>
      <c r="O79" s="63"/>
    </row>
    <row r="80" spans="1:62">
      <c r="A80" s="308">
        <f t="shared" si="2"/>
        <v>3</v>
      </c>
      <c r="B80" s="309" t="s">
        <v>215</v>
      </c>
      <c r="C80" s="310" t="s">
        <v>58</v>
      </c>
      <c r="D80" s="311">
        <v>1</v>
      </c>
      <c r="E80" s="62"/>
      <c r="F80" s="41"/>
      <c r="G80" s="41"/>
      <c r="H80" s="41"/>
      <c r="I80" s="41"/>
      <c r="J80" s="41"/>
      <c r="K80" s="41"/>
      <c r="L80" s="41"/>
      <c r="M80" s="41"/>
      <c r="N80" s="63"/>
      <c r="O80" s="63"/>
    </row>
    <row r="81" spans="1:15" ht="24">
      <c r="A81" s="308">
        <f t="shared" si="2"/>
        <v>4</v>
      </c>
      <c r="B81" s="309" t="s">
        <v>216</v>
      </c>
      <c r="C81" s="310" t="s">
        <v>44</v>
      </c>
      <c r="D81" s="311">
        <v>1</v>
      </c>
      <c r="E81" s="62"/>
      <c r="F81" s="41"/>
      <c r="G81" s="41"/>
      <c r="H81" s="41"/>
      <c r="I81" s="41"/>
      <c r="J81" s="41"/>
      <c r="K81" s="41"/>
      <c r="L81" s="41"/>
      <c r="M81" s="41"/>
      <c r="N81" s="63"/>
      <c r="O81" s="63"/>
    </row>
    <row r="82" spans="1:15">
      <c r="A82" s="308">
        <f t="shared" si="2"/>
        <v>5</v>
      </c>
      <c r="B82" s="309" t="s">
        <v>249</v>
      </c>
      <c r="C82" s="310" t="s">
        <v>35</v>
      </c>
      <c r="D82" s="311">
        <v>23</v>
      </c>
      <c r="E82" s="62"/>
      <c r="F82" s="41"/>
      <c r="G82" s="41"/>
      <c r="H82" s="41"/>
      <c r="I82" s="41"/>
      <c r="J82" s="41"/>
      <c r="K82" s="41"/>
      <c r="L82" s="41"/>
      <c r="M82" s="41"/>
      <c r="N82" s="63"/>
      <c r="O82" s="63"/>
    </row>
    <row r="83" spans="1:15">
      <c r="A83" s="308">
        <f t="shared" si="2"/>
        <v>6</v>
      </c>
      <c r="B83" s="309" t="s">
        <v>217</v>
      </c>
      <c r="C83" s="310" t="s">
        <v>35</v>
      </c>
      <c r="D83" s="311">
        <v>6</v>
      </c>
      <c r="E83" s="62"/>
      <c r="F83" s="41"/>
      <c r="G83" s="41"/>
      <c r="H83" s="41"/>
      <c r="I83" s="41"/>
      <c r="J83" s="41"/>
      <c r="K83" s="41"/>
      <c r="L83" s="41"/>
      <c r="M83" s="41"/>
      <c r="N83" s="63"/>
      <c r="O83" s="63"/>
    </row>
    <row r="84" spans="1:15">
      <c r="A84" s="308">
        <f t="shared" si="2"/>
        <v>7</v>
      </c>
      <c r="B84" s="309" t="s">
        <v>218</v>
      </c>
      <c r="C84" s="310" t="s">
        <v>35</v>
      </c>
      <c r="D84" s="311">
        <v>8</v>
      </c>
      <c r="E84" s="62"/>
      <c r="F84" s="41"/>
      <c r="G84" s="41"/>
      <c r="H84" s="41"/>
      <c r="I84" s="41"/>
      <c r="J84" s="41"/>
      <c r="K84" s="41"/>
      <c r="L84" s="41"/>
      <c r="M84" s="41"/>
      <c r="N84" s="63"/>
      <c r="O84" s="63"/>
    </row>
    <row r="85" spans="1:15">
      <c r="A85" s="308">
        <f t="shared" si="2"/>
        <v>8</v>
      </c>
      <c r="B85" s="309" t="s">
        <v>219</v>
      </c>
      <c r="C85" s="310" t="s">
        <v>35</v>
      </c>
      <c r="D85" s="311">
        <v>14</v>
      </c>
      <c r="E85" s="62"/>
      <c r="F85" s="41"/>
      <c r="G85" s="41"/>
      <c r="H85" s="41"/>
      <c r="I85" s="41"/>
      <c r="J85" s="41"/>
      <c r="K85" s="41"/>
      <c r="L85" s="41"/>
      <c r="M85" s="41"/>
      <c r="N85" s="63"/>
      <c r="O85" s="63"/>
    </row>
    <row r="86" spans="1:15" ht="24">
      <c r="A86" s="308">
        <f t="shared" si="2"/>
        <v>9</v>
      </c>
      <c r="B86" s="309" t="s">
        <v>220</v>
      </c>
      <c r="C86" s="310" t="s">
        <v>44</v>
      </c>
      <c r="D86" s="311">
        <v>2</v>
      </c>
      <c r="E86" s="62"/>
      <c r="F86" s="41"/>
      <c r="G86" s="41"/>
      <c r="H86" s="41"/>
      <c r="I86" s="41"/>
      <c r="J86" s="41"/>
      <c r="K86" s="41"/>
      <c r="L86" s="41"/>
      <c r="M86" s="41"/>
      <c r="N86" s="63"/>
      <c r="O86" s="63"/>
    </row>
    <row r="87" spans="1:15">
      <c r="A87" s="308">
        <f t="shared" si="2"/>
        <v>10</v>
      </c>
      <c r="B87" s="309" t="s">
        <v>221</v>
      </c>
      <c r="C87" s="310" t="s">
        <v>58</v>
      </c>
      <c r="D87" s="311">
        <v>2</v>
      </c>
      <c r="E87" s="62"/>
      <c r="F87" s="41"/>
      <c r="G87" s="41"/>
      <c r="H87" s="41"/>
      <c r="I87" s="41"/>
      <c r="J87" s="41"/>
      <c r="K87" s="41"/>
      <c r="L87" s="41"/>
      <c r="M87" s="41"/>
      <c r="N87" s="63"/>
      <c r="O87" s="63"/>
    </row>
    <row r="88" spans="1:15">
      <c r="A88" s="308">
        <f t="shared" si="2"/>
        <v>11</v>
      </c>
      <c r="B88" s="309" t="s">
        <v>250</v>
      </c>
      <c r="C88" s="310" t="s">
        <v>58</v>
      </c>
      <c r="D88" s="311">
        <v>2</v>
      </c>
      <c r="E88" s="62"/>
      <c r="F88" s="41"/>
      <c r="G88" s="41"/>
      <c r="H88" s="41"/>
      <c r="I88" s="41"/>
      <c r="J88" s="41"/>
      <c r="K88" s="41"/>
      <c r="L88" s="41"/>
      <c r="M88" s="41"/>
      <c r="N88" s="63"/>
      <c r="O88" s="63"/>
    </row>
    <row r="89" spans="1:15">
      <c r="A89" s="308">
        <f t="shared" si="2"/>
        <v>12</v>
      </c>
      <c r="B89" s="309" t="s">
        <v>223</v>
      </c>
      <c r="C89" s="310" t="s">
        <v>44</v>
      </c>
      <c r="D89" s="311">
        <v>2</v>
      </c>
      <c r="E89" s="62"/>
      <c r="F89" s="41"/>
      <c r="G89" s="41"/>
      <c r="H89" s="41"/>
      <c r="I89" s="41"/>
      <c r="J89" s="41"/>
      <c r="K89" s="41"/>
      <c r="L89" s="41"/>
      <c r="M89" s="41"/>
      <c r="N89" s="63"/>
      <c r="O89" s="63"/>
    </row>
    <row r="90" spans="1:15" ht="24">
      <c r="A90" s="308">
        <f t="shared" si="2"/>
        <v>13</v>
      </c>
      <c r="B90" s="309" t="s">
        <v>224</v>
      </c>
      <c r="C90" s="310" t="s">
        <v>44</v>
      </c>
      <c r="D90" s="311">
        <v>1</v>
      </c>
      <c r="E90" s="62"/>
      <c r="F90" s="41"/>
      <c r="G90" s="41"/>
      <c r="H90" s="41"/>
      <c r="I90" s="41"/>
      <c r="J90" s="41"/>
      <c r="K90" s="41"/>
      <c r="L90" s="41"/>
      <c r="M90" s="41"/>
      <c r="N90" s="63"/>
      <c r="O90" s="63"/>
    </row>
    <row r="91" spans="1:15" ht="24">
      <c r="A91" s="308">
        <f t="shared" si="2"/>
        <v>14</v>
      </c>
      <c r="B91" s="309" t="s">
        <v>225</v>
      </c>
      <c r="C91" s="310" t="s">
        <v>44</v>
      </c>
      <c r="D91" s="311">
        <v>1</v>
      </c>
      <c r="E91" s="62"/>
      <c r="F91" s="41"/>
      <c r="G91" s="41"/>
      <c r="H91" s="41"/>
      <c r="I91" s="41"/>
      <c r="J91" s="41"/>
      <c r="K91" s="41"/>
      <c r="L91" s="41"/>
      <c r="M91" s="41"/>
      <c r="N91" s="63"/>
      <c r="O91" s="63"/>
    </row>
    <row r="92" spans="1:15">
      <c r="A92" s="308">
        <f t="shared" si="2"/>
        <v>15</v>
      </c>
      <c r="B92" s="309" t="s">
        <v>251</v>
      </c>
      <c r="C92" s="310" t="s">
        <v>44</v>
      </c>
      <c r="D92" s="311">
        <v>2</v>
      </c>
      <c r="E92" s="62"/>
      <c r="F92" s="41"/>
      <c r="G92" s="41"/>
      <c r="H92" s="41"/>
      <c r="I92" s="41"/>
      <c r="J92" s="41"/>
      <c r="K92" s="41"/>
      <c r="L92" s="41"/>
      <c r="M92" s="41"/>
      <c r="N92" s="63"/>
      <c r="O92" s="63"/>
    </row>
    <row r="93" spans="1:15" ht="24">
      <c r="A93" s="308">
        <f t="shared" si="2"/>
        <v>16</v>
      </c>
      <c r="B93" s="309" t="s">
        <v>227</v>
      </c>
      <c r="C93" s="310" t="s">
        <v>255</v>
      </c>
      <c r="D93" s="311">
        <v>5</v>
      </c>
      <c r="E93" s="62"/>
      <c r="F93" s="41"/>
      <c r="G93" s="41"/>
      <c r="H93" s="41"/>
      <c r="I93" s="41"/>
      <c r="J93" s="41"/>
      <c r="K93" s="41"/>
      <c r="L93" s="41"/>
      <c r="M93" s="41"/>
      <c r="N93" s="63"/>
      <c r="O93" s="63"/>
    </row>
    <row r="94" spans="1:15" ht="24">
      <c r="A94" s="313">
        <v>17</v>
      </c>
      <c r="B94" s="309" t="s">
        <v>228</v>
      </c>
      <c r="C94" s="310" t="s">
        <v>58</v>
      </c>
      <c r="D94" s="322">
        <v>2</v>
      </c>
      <c r="E94" s="62"/>
      <c r="F94" s="41"/>
      <c r="G94" s="41"/>
      <c r="H94" s="41"/>
      <c r="I94" s="41"/>
      <c r="J94" s="41"/>
      <c r="K94" s="41"/>
      <c r="L94" s="41"/>
      <c r="M94" s="41"/>
      <c r="N94" s="63"/>
      <c r="O94" s="63"/>
    </row>
    <row r="95" spans="1:15" ht="24">
      <c r="A95" s="313">
        <v>18</v>
      </c>
      <c r="B95" s="309" t="s">
        <v>229</v>
      </c>
      <c r="C95" s="310" t="s">
        <v>44</v>
      </c>
      <c r="D95" s="322">
        <v>1</v>
      </c>
      <c r="E95" s="62"/>
      <c r="F95" s="41"/>
      <c r="G95" s="41"/>
      <c r="H95" s="41"/>
      <c r="I95" s="41"/>
      <c r="J95" s="41"/>
      <c r="K95" s="41"/>
      <c r="L95" s="41"/>
      <c r="M95" s="41"/>
      <c r="N95" s="63"/>
      <c r="O95" s="63"/>
    </row>
    <row r="96" spans="1:15">
      <c r="A96" s="313"/>
      <c r="B96" s="312" t="s">
        <v>230</v>
      </c>
      <c r="C96" s="310"/>
      <c r="D96" s="322"/>
      <c r="E96" s="62"/>
      <c r="F96" s="41"/>
      <c r="G96" s="41"/>
      <c r="H96" s="41"/>
      <c r="I96" s="41"/>
      <c r="J96" s="41"/>
      <c r="K96" s="41"/>
      <c r="L96" s="41"/>
      <c r="M96" s="41"/>
      <c r="N96" s="63"/>
      <c r="O96" s="63"/>
    </row>
    <row r="97" spans="1:15">
      <c r="A97" s="313"/>
      <c r="B97" s="312" t="s">
        <v>252</v>
      </c>
      <c r="C97" s="310"/>
      <c r="D97" s="322"/>
      <c r="E97" s="62"/>
      <c r="F97" s="41"/>
      <c r="G97" s="41"/>
      <c r="H97" s="41"/>
      <c r="I97" s="41"/>
      <c r="J97" s="41"/>
      <c r="K97" s="41"/>
      <c r="L97" s="41"/>
      <c r="M97" s="41"/>
      <c r="N97" s="63"/>
      <c r="O97" s="63"/>
    </row>
    <row r="98" spans="1:15" ht="48">
      <c r="A98" s="308">
        <f t="shared" ref="A98:A105" si="3">A97+1</f>
        <v>1</v>
      </c>
      <c r="B98" s="314" t="s">
        <v>253</v>
      </c>
      <c r="C98" s="310" t="s">
        <v>44</v>
      </c>
      <c r="D98" s="323">
        <v>1</v>
      </c>
      <c r="E98" s="62"/>
      <c r="F98" s="41"/>
      <c r="G98" s="41"/>
      <c r="H98" s="41"/>
      <c r="I98" s="41"/>
      <c r="J98" s="41"/>
      <c r="K98" s="41"/>
      <c r="L98" s="41"/>
      <c r="M98" s="41"/>
      <c r="N98" s="63"/>
      <c r="O98" s="63"/>
    </row>
    <row r="99" spans="1:15" ht="24">
      <c r="A99" s="308">
        <f t="shared" si="3"/>
        <v>2</v>
      </c>
      <c r="B99" s="309" t="s">
        <v>254</v>
      </c>
      <c r="C99" s="310" t="s">
        <v>44</v>
      </c>
      <c r="D99" s="322">
        <v>1</v>
      </c>
      <c r="E99" s="62"/>
      <c r="F99" s="41"/>
      <c r="G99" s="41"/>
      <c r="H99" s="41"/>
      <c r="I99" s="41"/>
      <c r="J99" s="41"/>
      <c r="K99" s="41"/>
      <c r="L99" s="41"/>
      <c r="M99" s="41"/>
      <c r="N99" s="63"/>
      <c r="O99" s="63"/>
    </row>
    <row r="100" spans="1:15">
      <c r="A100" s="308">
        <f t="shared" si="3"/>
        <v>3</v>
      </c>
      <c r="B100" s="309" t="s">
        <v>234</v>
      </c>
      <c r="C100" s="310" t="s">
        <v>173</v>
      </c>
      <c r="D100" s="322">
        <v>0.5</v>
      </c>
      <c r="E100" s="62"/>
      <c r="F100" s="41"/>
      <c r="G100" s="41"/>
      <c r="H100" s="41"/>
      <c r="I100" s="41"/>
      <c r="J100" s="41"/>
      <c r="K100" s="41"/>
      <c r="L100" s="41"/>
      <c r="M100" s="41"/>
      <c r="N100" s="63"/>
      <c r="O100" s="63"/>
    </row>
    <row r="101" spans="1:15">
      <c r="A101" s="308">
        <f t="shared" si="3"/>
        <v>4</v>
      </c>
      <c r="B101" s="309" t="s">
        <v>235</v>
      </c>
      <c r="C101" s="310" t="s">
        <v>44</v>
      </c>
      <c r="D101" s="322">
        <v>1</v>
      </c>
      <c r="E101" s="62"/>
      <c r="F101" s="41"/>
      <c r="G101" s="41"/>
      <c r="H101" s="41"/>
      <c r="I101" s="41"/>
      <c r="J101" s="41"/>
      <c r="K101" s="41"/>
      <c r="L101" s="41"/>
      <c r="M101" s="41"/>
      <c r="N101" s="63"/>
      <c r="O101" s="63"/>
    </row>
    <row r="102" spans="1:15" ht="24">
      <c r="A102" s="308">
        <f t="shared" si="3"/>
        <v>5</v>
      </c>
      <c r="B102" s="309" t="s">
        <v>236</v>
      </c>
      <c r="C102" s="310" t="s">
        <v>44</v>
      </c>
      <c r="D102" s="322">
        <v>1</v>
      </c>
      <c r="E102" s="62"/>
      <c r="F102" s="41"/>
      <c r="G102" s="41"/>
      <c r="H102" s="41"/>
      <c r="I102" s="41"/>
      <c r="J102" s="41"/>
      <c r="K102" s="41"/>
      <c r="L102" s="41"/>
      <c r="M102" s="41"/>
      <c r="N102" s="63"/>
      <c r="O102" s="63"/>
    </row>
    <row r="103" spans="1:15" ht="24">
      <c r="A103" s="308">
        <f t="shared" si="3"/>
        <v>6</v>
      </c>
      <c r="B103" s="309" t="s">
        <v>237</v>
      </c>
      <c r="C103" s="310" t="s">
        <v>44</v>
      </c>
      <c r="D103" s="322">
        <v>1</v>
      </c>
      <c r="E103" s="62"/>
      <c r="F103" s="41"/>
      <c r="G103" s="41"/>
      <c r="H103" s="41"/>
      <c r="I103" s="41"/>
      <c r="J103" s="41"/>
      <c r="K103" s="41"/>
      <c r="L103" s="41"/>
      <c r="M103" s="41"/>
      <c r="N103" s="63"/>
      <c r="O103" s="63"/>
    </row>
    <row r="104" spans="1:15" ht="24">
      <c r="A104" s="308">
        <f t="shared" si="3"/>
        <v>7</v>
      </c>
      <c r="B104" s="309" t="s">
        <v>224</v>
      </c>
      <c r="C104" s="310" t="s">
        <v>44</v>
      </c>
      <c r="D104" s="322">
        <v>1</v>
      </c>
      <c r="E104" s="62"/>
      <c r="F104" s="41"/>
      <c r="G104" s="41"/>
      <c r="H104" s="41"/>
      <c r="I104" s="41"/>
      <c r="J104" s="41"/>
      <c r="K104" s="41"/>
      <c r="L104" s="41"/>
      <c r="M104" s="41"/>
      <c r="N104" s="63"/>
      <c r="O104" s="63"/>
    </row>
    <row r="105" spans="1:15" ht="36">
      <c r="A105" s="308">
        <f t="shared" si="3"/>
        <v>8</v>
      </c>
      <c r="B105" s="309" t="s">
        <v>238</v>
      </c>
      <c r="C105" s="310" t="s">
        <v>44</v>
      </c>
      <c r="D105" s="322">
        <v>1</v>
      </c>
      <c r="E105" s="62"/>
      <c r="F105" s="41"/>
      <c r="G105" s="41"/>
      <c r="H105" s="41"/>
      <c r="I105" s="41"/>
      <c r="J105" s="41"/>
      <c r="K105" s="41"/>
      <c r="L105" s="41"/>
      <c r="M105" s="41"/>
      <c r="N105" s="63"/>
      <c r="O105" s="63"/>
    </row>
    <row r="106" spans="1:15">
      <c r="A106" s="313"/>
      <c r="B106" s="309"/>
      <c r="C106" s="310"/>
      <c r="D106" s="322"/>
      <c r="E106" s="62"/>
      <c r="F106" s="41"/>
      <c r="G106" s="41"/>
      <c r="H106" s="41"/>
      <c r="I106" s="41"/>
      <c r="J106" s="41"/>
      <c r="K106" s="41"/>
      <c r="L106" s="41"/>
      <c r="M106" s="41"/>
      <c r="N106" s="63"/>
      <c r="O106" s="63"/>
    </row>
    <row r="107" spans="1:15" ht="15">
      <c r="A107" s="357" t="s">
        <v>0</v>
      </c>
      <c r="B107" s="358"/>
      <c r="C107" s="358"/>
      <c r="D107" s="358"/>
      <c r="E107" s="62"/>
      <c r="F107" s="41"/>
      <c r="G107" s="41"/>
      <c r="H107" s="41"/>
      <c r="I107" s="41"/>
      <c r="J107" s="41"/>
      <c r="K107" s="41"/>
      <c r="L107" s="41"/>
      <c r="M107" s="41"/>
      <c r="N107" s="63"/>
      <c r="O107" s="63"/>
    </row>
  </sheetData>
  <mergeCells count="5">
    <mergeCell ref="E1:H1"/>
    <mergeCell ref="L5:M5"/>
    <mergeCell ref="E7:J7"/>
    <mergeCell ref="K7:O7"/>
    <mergeCell ref="A107:D107"/>
  </mergeCells>
  <pageMargins left="0.43307086614173229" right="0.2362204724409449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topLeftCell="A7" workbookViewId="0">
      <selection activeCell="Q10" sqref="Q10"/>
    </sheetView>
  </sheetViews>
  <sheetFormatPr defaultRowHeight="12.75"/>
  <cols>
    <col min="1" max="1" width="3.42578125" style="3" customWidth="1"/>
    <col min="2" max="2" width="39.7109375" style="1" customWidth="1"/>
    <col min="3" max="3" width="6.85546875" style="2" customWidth="1"/>
    <col min="4" max="4" width="6.140625" style="3" customWidth="1"/>
    <col min="5" max="5" width="6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7.42578125" style="5" customWidth="1"/>
    <col min="11" max="14" width="8.42578125" style="5" customWidth="1"/>
    <col min="15" max="15" width="10.140625" style="6" customWidth="1"/>
    <col min="16" max="16384" width="9.140625" style="6"/>
  </cols>
  <sheetData>
    <row r="1" spans="1:16" ht="20.25" customHeight="1">
      <c r="A1" s="13"/>
      <c r="B1" s="326" t="s">
        <v>256</v>
      </c>
      <c r="C1" s="359"/>
      <c r="D1" s="359"/>
      <c r="E1" s="359"/>
      <c r="F1" s="359"/>
      <c r="G1" s="324"/>
      <c r="H1" s="325"/>
      <c r="I1" s="325"/>
      <c r="J1" s="325"/>
      <c r="K1" s="18"/>
      <c r="L1" s="18"/>
      <c r="M1" s="18"/>
      <c r="N1" s="18"/>
      <c r="O1" s="19"/>
    </row>
    <row r="2" spans="1:16" ht="15.75">
      <c r="A2" s="133" t="s">
        <v>1</v>
      </c>
      <c r="B2" s="96"/>
      <c r="C2" s="67" t="s">
        <v>71</v>
      </c>
      <c r="D2" s="98"/>
      <c r="E2" s="98"/>
      <c r="F2" s="99"/>
      <c r="G2" s="100"/>
      <c r="H2" s="100"/>
      <c r="I2" s="100"/>
      <c r="J2" s="18"/>
      <c r="K2" s="18"/>
      <c r="L2" s="18"/>
      <c r="M2" s="18"/>
      <c r="N2" s="18"/>
      <c r="O2" s="19"/>
    </row>
    <row r="3" spans="1:16" ht="15.75">
      <c r="A3" s="133" t="s">
        <v>2</v>
      </c>
      <c r="B3" s="96"/>
      <c r="C3" s="68" t="s">
        <v>72</v>
      </c>
      <c r="D3" s="98"/>
      <c r="E3" s="98"/>
      <c r="F3" s="99"/>
      <c r="G3" s="100"/>
      <c r="H3" s="100"/>
      <c r="I3" s="100"/>
      <c r="J3" s="18"/>
      <c r="K3" s="18"/>
      <c r="L3" s="18"/>
      <c r="M3" s="18"/>
      <c r="N3" s="18"/>
      <c r="O3" s="19"/>
    </row>
    <row r="4" spans="1:16" ht="14.25">
      <c r="A4" s="13"/>
      <c r="B4" s="14"/>
      <c r="C4" s="20"/>
      <c r="D4" s="16"/>
      <c r="E4" s="16"/>
      <c r="F4" s="17"/>
      <c r="G4" s="18"/>
      <c r="H4" s="18"/>
      <c r="I4" s="18"/>
      <c r="J4" s="18"/>
      <c r="K4" s="18"/>
      <c r="L4" s="18"/>
      <c r="M4" s="18"/>
      <c r="N4" s="18"/>
      <c r="O4" s="19"/>
    </row>
    <row r="5" spans="1:16" ht="15">
      <c r="A5" s="133" t="s">
        <v>61</v>
      </c>
      <c r="B5" s="96"/>
      <c r="C5" s="103"/>
      <c r="D5" s="98"/>
      <c r="E5" s="98"/>
      <c r="F5" s="99"/>
      <c r="G5" s="100"/>
      <c r="H5" s="100"/>
      <c r="I5" s="100"/>
      <c r="J5" s="100"/>
      <c r="K5" s="100"/>
      <c r="L5" s="100"/>
      <c r="M5" s="100"/>
      <c r="N5" s="104" t="s">
        <v>62</v>
      </c>
      <c r="O5" s="105">
        <f>O32</f>
        <v>0</v>
      </c>
    </row>
    <row r="6" spans="1:16" ht="15">
      <c r="A6" s="135" t="s">
        <v>182</v>
      </c>
      <c r="B6" s="96"/>
      <c r="C6" s="103"/>
      <c r="D6" s="98"/>
      <c r="E6" s="98"/>
      <c r="F6" s="99"/>
      <c r="G6" s="100"/>
      <c r="H6" s="100"/>
      <c r="I6" s="100"/>
      <c r="J6" s="100"/>
      <c r="K6" s="100"/>
      <c r="L6" s="100"/>
      <c r="M6" s="100"/>
      <c r="N6" s="100"/>
      <c r="O6" s="101"/>
    </row>
    <row r="7" spans="1:16" ht="20.25" customHeight="1">
      <c r="A7" s="337" t="s">
        <v>3</v>
      </c>
      <c r="B7" s="332" t="s">
        <v>4</v>
      </c>
      <c r="C7" s="352" t="s">
        <v>5</v>
      </c>
      <c r="D7" s="337" t="s">
        <v>6</v>
      </c>
      <c r="E7" s="348" t="s">
        <v>7</v>
      </c>
      <c r="F7" s="347"/>
      <c r="G7" s="347"/>
      <c r="H7" s="347"/>
      <c r="I7" s="347"/>
      <c r="J7" s="349"/>
      <c r="K7" s="348" t="s">
        <v>10</v>
      </c>
      <c r="L7" s="347"/>
      <c r="M7" s="347"/>
      <c r="N7" s="347"/>
      <c r="O7" s="349"/>
      <c r="P7" s="7"/>
    </row>
    <row r="8" spans="1:16" ht="78.75" customHeight="1">
      <c r="A8" s="338"/>
      <c r="B8" s="333"/>
      <c r="C8" s="353"/>
      <c r="D8" s="338"/>
      <c r="E8" s="106" t="s">
        <v>8</v>
      </c>
      <c r="F8" s="106" t="s">
        <v>22</v>
      </c>
      <c r="G8" s="107" t="s">
        <v>23</v>
      </c>
      <c r="H8" s="107" t="s">
        <v>24</v>
      </c>
      <c r="I8" s="107" t="s">
        <v>25</v>
      </c>
      <c r="J8" s="107" t="s">
        <v>26</v>
      </c>
      <c r="K8" s="107" t="s">
        <v>9</v>
      </c>
      <c r="L8" s="107" t="s">
        <v>23</v>
      </c>
      <c r="M8" s="107" t="s">
        <v>24</v>
      </c>
      <c r="N8" s="107" t="s">
        <v>25</v>
      </c>
      <c r="O8" s="107" t="s">
        <v>27</v>
      </c>
    </row>
    <row r="9" spans="1:16" ht="18.75" customHeight="1">
      <c r="A9" s="71">
        <v>1</v>
      </c>
      <c r="B9" s="293" t="s">
        <v>183</v>
      </c>
      <c r="C9" s="294" t="s">
        <v>58</v>
      </c>
      <c r="D9" s="294">
        <v>1</v>
      </c>
      <c r="E9" s="61"/>
      <c r="F9" s="62"/>
      <c r="G9" s="41"/>
      <c r="H9" s="41"/>
      <c r="I9" s="41"/>
      <c r="J9" s="41"/>
      <c r="K9" s="41"/>
      <c r="L9" s="41"/>
      <c r="M9" s="41"/>
      <c r="N9" s="41"/>
      <c r="O9" s="63"/>
    </row>
    <row r="10" spans="1:16" s="39" customFormat="1" ht="15.75" customHeight="1">
      <c r="A10" s="71">
        <v>2</v>
      </c>
      <c r="B10" s="293" t="s">
        <v>184</v>
      </c>
      <c r="C10" s="294" t="s">
        <v>58</v>
      </c>
      <c r="D10" s="294">
        <v>1</v>
      </c>
      <c r="E10" s="72"/>
      <c r="F10" s="73"/>
      <c r="G10" s="74"/>
      <c r="H10" s="75"/>
      <c r="I10" s="75"/>
      <c r="J10" s="74"/>
      <c r="K10" s="74"/>
      <c r="L10" s="74"/>
      <c r="M10" s="74"/>
      <c r="N10" s="74"/>
      <c r="O10" s="74"/>
    </row>
    <row r="11" spans="1:16" s="39" customFormat="1">
      <c r="A11" s="71">
        <v>3</v>
      </c>
      <c r="B11" s="293" t="s">
        <v>185</v>
      </c>
      <c r="C11" s="294" t="s">
        <v>35</v>
      </c>
      <c r="D11" s="294">
        <v>15</v>
      </c>
      <c r="E11" s="72"/>
      <c r="F11" s="73"/>
      <c r="G11" s="74"/>
      <c r="H11" s="75"/>
      <c r="I11" s="75"/>
      <c r="J11" s="74"/>
      <c r="K11" s="74"/>
      <c r="L11" s="74"/>
      <c r="M11" s="74"/>
      <c r="N11" s="74"/>
      <c r="O11" s="74"/>
    </row>
    <row r="12" spans="1:16" s="39" customFormat="1">
      <c r="A12" s="71">
        <v>4</v>
      </c>
      <c r="B12" s="293" t="s">
        <v>186</v>
      </c>
      <c r="C12" s="294" t="s">
        <v>35</v>
      </c>
      <c r="D12" s="294">
        <v>66</v>
      </c>
      <c r="E12" s="72"/>
      <c r="F12" s="73"/>
      <c r="G12" s="74"/>
      <c r="H12" s="75"/>
      <c r="I12" s="75"/>
      <c r="J12" s="74"/>
      <c r="K12" s="74"/>
      <c r="L12" s="74"/>
      <c r="M12" s="74"/>
      <c r="N12" s="74"/>
      <c r="O12" s="74"/>
    </row>
    <row r="13" spans="1:16">
      <c r="A13" s="76">
        <v>5</v>
      </c>
      <c r="B13" s="293" t="s">
        <v>187</v>
      </c>
      <c r="C13" s="294" t="s">
        <v>35</v>
      </c>
      <c r="D13" s="294">
        <v>10</v>
      </c>
      <c r="E13" s="72"/>
      <c r="F13" s="73"/>
      <c r="G13" s="74"/>
      <c r="H13" s="75"/>
      <c r="I13" s="75"/>
      <c r="J13" s="74"/>
      <c r="K13" s="74"/>
      <c r="L13" s="74"/>
      <c r="M13" s="74"/>
      <c r="N13" s="74"/>
      <c r="O13" s="74"/>
    </row>
    <row r="14" spans="1:16">
      <c r="A14" s="71">
        <v>6</v>
      </c>
      <c r="B14" s="293" t="s">
        <v>188</v>
      </c>
      <c r="C14" s="294" t="s">
        <v>35</v>
      </c>
      <c r="D14" s="294">
        <v>120</v>
      </c>
      <c r="E14" s="72"/>
      <c r="F14" s="73"/>
      <c r="G14" s="74"/>
      <c r="H14" s="75"/>
      <c r="I14" s="75"/>
      <c r="J14" s="74"/>
      <c r="K14" s="74"/>
      <c r="L14" s="74"/>
      <c r="M14" s="74"/>
      <c r="N14" s="74"/>
      <c r="O14" s="74"/>
    </row>
    <row r="15" spans="1:16">
      <c r="A15" s="71">
        <v>7</v>
      </c>
      <c r="B15" s="293" t="s">
        <v>189</v>
      </c>
      <c r="C15" s="294" t="s">
        <v>35</v>
      </c>
      <c r="D15" s="294">
        <v>15</v>
      </c>
      <c r="E15" s="72"/>
      <c r="F15" s="73"/>
      <c r="G15" s="74"/>
      <c r="H15" s="75"/>
      <c r="I15" s="75"/>
      <c r="J15" s="74"/>
      <c r="K15" s="74"/>
      <c r="L15" s="74"/>
      <c r="M15" s="74"/>
      <c r="N15" s="74"/>
      <c r="O15" s="74"/>
    </row>
    <row r="16" spans="1:16" s="39" customFormat="1" ht="15" customHeight="1">
      <c r="A16" s="71">
        <v>8</v>
      </c>
      <c r="B16" s="293" t="s">
        <v>190</v>
      </c>
      <c r="C16" s="294" t="s">
        <v>44</v>
      </c>
      <c r="D16" s="294">
        <v>18</v>
      </c>
      <c r="E16" s="72"/>
      <c r="F16" s="73"/>
      <c r="G16" s="74"/>
      <c r="H16" s="75"/>
      <c r="I16" s="75"/>
      <c r="J16" s="74"/>
      <c r="K16" s="74"/>
      <c r="L16" s="74"/>
      <c r="M16" s="74"/>
      <c r="N16" s="74"/>
      <c r="O16" s="74"/>
    </row>
    <row r="17" spans="1:15" s="39" customFormat="1" ht="14.25" customHeight="1">
      <c r="A17" s="71">
        <v>9</v>
      </c>
      <c r="B17" s="293" t="s">
        <v>191</v>
      </c>
      <c r="C17" s="294" t="s">
        <v>58</v>
      </c>
      <c r="D17" s="294">
        <v>8</v>
      </c>
      <c r="E17" s="72"/>
      <c r="F17" s="73"/>
      <c r="G17" s="74"/>
      <c r="H17" s="73"/>
      <c r="I17" s="73"/>
      <c r="J17" s="74"/>
      <c r="K17" s="74"/>
      <c r="L17" s="74"/>
      <c r="M17" s="74"/>
      <c r="N17" s="74"/>
      <c r="O17" s="74"/>
    </row>
    <row r="18" spans="1:15" s="39" customFormat="1" ht="13.5" customHeight="1">
      <c r="A18" s="71">
        <v>10</v>
      </c>
      <c r="B18" s="293" t="s">
        <v>192</v>
      </c>
      <c r="C18" s="294" t="s">
        <v>58</v>
      </c>
      <c r="D18" s="294">
        <v>8</v>
      </c>
      <c r="E18" s="72"/>
      <c r="F18" s="73"/>
      <c r="G18" s="74"/>
      <c r="H18" s="73"/>
      <c r="I18" s="73"/>
      <c r="J18" s="74"/>
      <c r="K18" s="74"/>
      <c r="L18" s="74"/>
      <c r="M18" s="74"/>
      <c r="N18" s="74"/>
      <c r="O18" s="74"/>
    </row>
    <row r="19" spans="1:15" s="39" customFormat="1" ht="12.75" customHeight="1">
      <c r="A19" s="71">
        <v>11</v>
      </c>
      <c r="B19" s="293" t="s">
        <v>193</v>
      </c>
      <c r="C19" s="294" t="s">
        <v>208</v>
      </c>
      <c r="D19" s="294">
        <v>1</v>
      </c>
      <c r="E19" s="72"/>
      <c r="F19" s="73"/>
      <c r="G19" s="74"/>
      <c r="H19" s="73"/>
      <c r="I19" s="73"/>
      <c r="J19" s="74"/>
      <c r="K19" s="74"/>
      <c r="L19" s="74"/>
      <c r="M19" s="74"/>
      <c r="N19" s="74"/>
      <c r="O19" s="74"/>
    </row>
    <row r="20" spans="1:15">
      <c r="A20" s="71">
        <v>12</v>
      </c>
      <c r="B20" s="293" t="s">
        <v>194</v>
      </c>
      <c r="C20" s="294" t="s">
        <v>35</v>
      </c>
      <c r="D20" s="294">
        <v>150</v>
      </c>
      <c r="E20" s="72"/>
      <c r="F20" s="73"/>
      <c r="G20" s="74"/>
      <c r="H20" s="73"/>
      <c r="I20" s="73"/>
      <c r="J20" s="74"/>
      <c r="K20" s="74"/>
      <c r="L20" s="74"/>
      <c r="M20" s="74"/>
      <c r="N20" s="74"/>
      <c r="O20" s="74"/>
    </row>
    <row r="21" spans="1:15">
      <c r="A21" s="71">
        <v>13</v>
      </c>
      <c r="B21" s="293" t="s">
        <v>195</v>
      </c>
      <c r="C21" s="294" t="s">
        <v>58</v>
      </c>
      <c r="D21" s="294">
        <v>1</v>
      </c>
      <c r="E21" s="72"/>
      <c r="F21" s="73"/>
      <c r="G21" s="74"/>
      <c r="H21" s="73"/>
      <c r="I21" s="73"/>
      <c r="J21" s="74"/>
      <c r="K21" s="74"/>
      <c r="L21" s="74"/>
      <c r="M21" s="74"/>
      <c r="N21" s="74"/>
      <c r="O21" s="74"/>
    </row>
    <row r="22" spans="1:15">
      <c r="A22" s="71">
        <v>14</v>
      </c>
      <c r="B22" s="293" t="s">
        <v>196</v>
      </c>
      <c r="C22" s="294" t="s">
        <v>58</v>
      </c>
      <c r="D22" s="294">
        <v>1</v>
      </c>
      <c r="E22" s="72"/>
      <c r="F22" s="73"/>
      <c r="G22" s="74"/>
      <c r="H22" s="73"/>
      <c r="I22" s="73"/>
      <c r="J22" s="74"/>
      <c r="K22" s="74"/>
      <c r="L22" s="74"/>
      <c r="M22" s="74"/>
      <c r="N22" s="74"/>
      <c r="O22" s="74"/>
    </row>
    <row r="23" spans="1:15">
      <c r="A23" s="76">
        <v>15</v>
      </c>
      <c r="B23" s="293" t="s">
        <v>197</v>
      </c>
      <c r="C23" s="294" t="s">
        <v>35</v>
      </c>
      <c r="D23" s="294">
        <v>270</v>
      </c>
      <c r="E23" s="72"/>
      <c r="F23" s="73"/>
      <c r="G23" s="74"/>
      <c r="H23" s="73"/>
      <c r="I23" s="73"/>
      <c r="J23" s="74"/>
      <c r="K23" s="74"/>
      <c r="L23" s="74"/>
      <c r="M23" s="74"/>
      <c r="N23" s="74"/>
      <c r="O23" s="74"/>
    </row>
    <row r="24" spans="1:15" s="39" customFormat="1">
      <c r="A24" s="71">
        <v>16</v>
      </c>
      <c r="B24" s="293" t="s">
        <v>198</v>
      </c>
      <c r="C24" s="294" t="s">
        <v>58</v>
      </c>
      <c r="D24" s="294">
        <v>1</v>
      </c>
      <c r="E24" s="72"/>
      <c r="F24" s="73"/>
      <c r="G24" s="74"/>
      <c r="H24" s="73"/>
      <c r="I24" s="73"/>
      <c r="J24" s="74"/>
      <c r="K24" s="74"/>
      <c r="L24" s="74"/>
      <c r="M24" s="74"/>
      <c r="N24" s="74"/>
      <c r="O24" s="74"/>
    </row>
    <row r="25" spans="1:15" s="39" customFormat="1" ht="15.75" customHeight="1">
      <c r="A25" s="71">
        <v>17</v>
      </c>
      <c r="B25" s="293" t="s">
        <v>199</v>
      </c>
      <c r="C25" s="294" t="s">
        <v>44</v>
      </c>
      <c r="D25" s="294">
        <v>20</v>
      </c>
      <c r="E25" s="72"/>
      <c r="F25" s="73"/>
      <c r="G25" s="74"/>
      <c r="H25" s="73"/>
      <c r="I25" s="73"/>
      <c r="J25" s="74"/>
      <c r="K25" s="74"/>
      <c r="L25" s="74"/>
      <c r="M25" s="74"/>
      <c r="N25" s="74"/>
      <c r="O25" s="74"/>
    </row>
    <row r="26" spans="1:15" s="39" customFormat="1">
      <c r="A26" s="71">
        <v>18</v>
      </c>
      <c r="B26" s="293" t="s">
        <v>200</v>
      </c>
      <c r="C26" s="294" t="s">
        <v>35</v>
      </c>
      <c r="D26" s="294">
        <v>200</v>
      </c>
      <c r="E26" s="72"/>
      <c r="F26" s="73"/>
      <c r="G26" s="74"/>
      <c r="H26" s="73"/>
      <c r="I26" s="73"/>
      <c r="J26" s="74"/>
      <c r="K26" s="74"/>
      <c r="L26" s="74"/>
      <c r="M26" s="74"/>
      <c r="N26" s="74"/>
      <c r="O26" s="74"/>
    </row>
    <row r="27" spans="1:15" s="39" customFormat="1" ht="16.5" customHeight="1">
      <c r="A27" s="71">
        <v>19</v>
      </c>
      <c r="B27" s="293" t="s">
        <v>201</v>
      </c>
      <c r="C27" s="294" t="s">
        <v>208</v>
      </c>
      <c r="D27" s="294">
        <v>1</v>
      </c>
      <c r="E27" s="72"/>
      <c r="F27" s="73"/>
      <c r="G27" s="74"/>
      <c r="H27" s="73"/>
      <c r="I27" s="73"/>
      <c r="J27" s="74"/>
      <c r="K27" s="74"/>
      <c r="L27" s="74"/>
      <c r="M27" s="74"/>
      <c r="N27" s="74"/>
      <c r="O27" s="74"/>
    </row>
    <row r="28" spans="1:15" ht="14.25" customHeight="1">
      <c r="A28" s="71">
        <v>20</v>
      </c>
      <c r="B28" s="293" t="s">
        <v>202</v>
      </c>
      <c r="C28" s="294" t="s">
        <v>208</v>
      </c>
      <c r="D28" s="294">
        <v>1</v>
      </c>
      <c r="E28" s="72"/>
      <c r="F28" s="73"/>
      <c r="G28" s="74"/>
      <c r="H28" s="73"/>
      <c r="I28" s="73"/>
      <c r="J28" s="74"/>
      <c r="K28" s="74"/>
      <c r="L28" s="74"/>
      <c r="M28" s="74"/>
      <c r="N28" s="74"/>
      <c r="O28" s="74"/>
    </row>
    <row r="29" spans="1:15" ht="14.25" customHeight="1">
      <c r="A29" s="291">
        <v>21</v>
      </c>
      <c r="B29" s="293" t="s">
        <v>203</v>
      </c>
      <c r="C29" s="294" t="s">
        <v>208</v>
      </c>
      <c r="D29" s="294">
        <v>1</v>
      </c>
      <c r="E29" s="72"/>
      <c r="F29" s="73"/>
      <c r="G29" s="74"/>
      <c r="H29" s="73"/>
      <c r="I29" s="73"/>
      <c r="J29" s="74"/>
      <c r="K29" s="74"/>
      <c r="L29" s="74"/>
      <c r="M29" s="74"/>
      <c r="N29" s="74"/>
      <c r="O29" s="74"/>
    </row>
    <row r="30" spans="1:15" s="9" customFormat="1" ht="25.5">
      <c r="A30" s="219">
        <v>22</v>
      </c>
      <c r="B30" s="293" t="s">
        <v>204</v>
      </c>
      <c r="C30" s="294" t="s">
        <v>58</v>
      </c>
      <c r="D30" s="294">
        <v>3</v>
      </c>
      <c r="E30" s="283"/>
      <c r="F30" s="282"/>
      <c r="G30" s="42"/>
      <c r="H30" s="42"/>
      <c r="I30" s="42"/>
      <c r="J30" s="42"/>
      <c r="K30" s="43"/>
      <c r="L30" s="43"/>
      <c r="M30" s="43"/>
      <c r="N30" s="43"/>
      <c r="O30" s="43"/>
    </row>
    <row r="31" spans="1:15">
      <c r="A31" s="219">
        <v>23</v>
      </c>
      <c r="B31" s="293" t="s">
        <v>205</v>
      </c>
      <c r="C31" s="294" t="s">
        <v>209</v>
      </c>
      <c r="D31" s="294">
        <v>1</v>
      </c>
      <c r="E31" s="219"/>
      <c r="F31" s="221"/>
      <c r="G31" s="222"/>
      <c r="H31" s="222"/>
      <c r="I31" s="222"/>
      <c r="J31" s="287"/>
      <c r="K31" s="222"/>
      <c r="L31" s="222"/>
      <c r="M31" s="222"/>
      <c r="N31" s="222"/>
      <c r="O31" s="288"/>
    </row>
    <row r="32" spans="1:15" ht="15" customHeight="1">
      <c r="A32" s="223">
        <v>24</v>
      </c>
      <c r="B32" s="293" t="s">
        <v>206</v>
      </c>
      <c r="C32" s="294" t="s">
        <v>208</v>
      </c>
      <c r="D32" s="294">
        <v>1</v>
      </c>
      <c r="E32" s="219"/>
      <c r="F32" s="221"/>
      <c r="G32" s="222"/>
      <c r="H32" s="222"/>
      <c r="I32" s="222"/>
      <c r="J32" s="287"/>
      <c r="K32" s="289"/>
      <c r="L32" s="289"/>
      <c r="M32" s="289"/>
      <c r="N32" s="289"/>
      <c r="O32" s="290"/>
    </row>
    <row r="33" spans="1:15" ht="15.75" customHeight="1">
      <c r="A33" s="219">
        <v>25</v>
      </c>
      <c r="B33" s="293" t="s">
        <v>207</v>
      </c>
      <c r="C33" s="294" t="s">
        <v>208</v>
      </c>
      <c r="D33" s="294">
        <v>1</v>
      </c>
      <c r="E33" s="219"/>
      <c r="F33" s="221"/>
      <c r="G33" s="222"/>
      <c r="H33" s="222"/>
      <c r="I33" s="222"/>
      <c r="J33" s="287"/>
      <c r="K33" s="289"/>
      <c r="L33" s="289"/>
      <c r="M33" s="289"/>
      <c r="N33" s="289"/>
      <c r="O33" s="290"/>
    </row>
    <row r="34" spans="1:15">
      <c r="A34" s="219"/>
      <c r="B34" s="284"/>
      <c r="C34" s="218"/>
      <c r="D34" s="219"/>
      <c r="E34" s="220"/>
      <c r="F34" s="221"/>
      <c r="G34" s="222"/>
      <c r="H34" s="222"/>
      <c r="I34" s="222"/>
      <c r="J34" s="222"/>
      <c r="K34" s="222"/>
      <c r="L34" s="222"/>
      <c r="M34" s="222"/>
      <c r="N34" s="222"/>
      <c r="O34" s="223"/>
    </row>
    <row r="35" spans="1:15">
      <c r="E35" s="11"/>
      <c r="F35" s="131"/>
      <c r="G35" s="132"/>
      <c r="H35" s="132"/>
      <c r="I35" s="132"/>
      <c r="J35" s="292" t="s">
        <v>59</v>
      </c>
      <c r="K35" s="285"/>
      <c r="L35" s="285"/>
      <c r="M35" s="285"/>
      <c r="N35" s="285"/>
      <c r="O35" s="286"/>
    </row>
    <row r="36" spans="1:15">
      <c r="A36" s="6"/>
      <c r="B36" s="10"/>
      <c r="E36" s="11"/>
      <c r="F36" s="131"/>
      <c r="G36" s="132"/>
      <c r="H36" s="132"/>
      <c r="I36" s="132"/>
      <c r="J36" s="292" t="s">
        <v>16</v>
      </c>
      <c r="K36" s="42"/>
      <c r="L36" s="42"/>
      <c r="M36" s="42"/>
      <c r="N36" s="42"/>
      <c r="O36" s="43"/>
    </row>
    <row r="37" spans="1:15">
      <c r="E37" s="11"/>
      <c r="J37" s="8"/>
      <c r="K37" s="22"/>
      <c r="L37" s="22"/>
      <c r="M37" s="22"/>
      <c r="N37" s="22"/>
      <c r="O37" s="23"/>
    </row>
  </sheetData>
  <mergeCells count="7">
    <mergeCell ref="K7:O7"/>
    <mergeCell ref="C1:F1"/>
    <mergeCell ref="A7:A8"/>
    <mergeCell ref="B7:B8"/>
    <mergeCell ref="C7:C8"/>
    <mergeCell ref="D7:D8"/>
    <mergeCell ref="E7:J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KOPT</vt:lpstr>
      <vt:lpstr>PasKOPT</vt:lpstr>
      <vt:lpstr>1-BD</vt:lpstr>
      <vt:lpstr>celtniecība</vt:lpstr>
      <vt:lpstr>2-IeT</vt:lpstr>
      <vt:lpstr>Ventilācija</vt:lpstr>
      <vt:lpstr>EL un VS</vt:lpstr>
      <vt:lpstr>'1-BD'!Print_Area</vt:lpstr>
      <vt:lpstr>'2-IeT'!Print_Area</vt:lpstr>
      <vt:lpstr>KOPT!Print_Area</vt:lpstr>
      <vt:lpstr>PasKOPT!Print_Area</vt:lpstr>
      <vt:lpstr>'1-BD'!Print_Titles</vt:lpstr>
      <vt:lpstr>'2-IeT'!Print_Titles</vt:lpstr>
      <vt:lpstr>KOPT!Print_Titles</vt:lpstr>
      <vt:lpstr>PasKOPT!Print_Titles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Anatolijs.L</cp:lastModifiedBy>
  <cp:lastPrinted>2018-07-10T11:53:02Z</cp:lastPrinted>
  <dcterms:created xsi:type="dcterms:W3CDTF">1999-12-06T13:05:42Z</dcterms:created>
  <dcterms:modified xsi:type="dcterms:W3CDTF">2018-08-21T12:50:52Z</dcterms:modified>
</cp:coreProperties>
</file>