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1"/>
  </bookViews>
  <sheets>
    <sheet name="kopsavilkuma aprekins" sheetId="1" r:id="rId1"/>
    <sheet name="Labiek" sheetId="2" r:id="rId2"/>
    <sheet name="UKT" sheetId="3" r:id="rId3"/>
    <sheet name="EST" sheetId="4" r:id="rId4"/>
    <sheet name="SAT" sheetId="5" r:id="rId5"/>
    <sheet name="ELT" sheetId="6" r:id="rId6"/>
  </sheets>
  <definedNames>
    <definedName name="_xlnm._FilterDatabase_1">#REF!</definedName>
    <definedName name="A">#N/A</definedName>
    <definedName name="_xlnm.Print_Area" localSheetId="5">'ELT'!$A$1:$P$106</definedName>
    <definedName name="_xlnm.Print_Area" localSheetId="0">'kopsavilkuma aprekins'!$A$1:$H$36</definedName>
    <definedName name="_xlnm.Print_Area" localSheetId="4">'SAT'!$A$2:$O$41</definedName>
    <definedName name="_xlnm.Print_Titles" localSheetId="5">'ELT'!$11:$14</definedName>
    <definedName name="_xlnm.Print_Titles" localSheetId="3">'EST'!$11:$14</definedName>
    <definedName name="_xlnm.Print_Titles" localSheetId="1">'Labiek'!$11:$14</definedName>
    <definedName name="_xlnm.Print_Titles" localSheetId="2">'UKT'!$11:$14</definedName>
    <definedName name="koptameties">"#REF!"</definedName>
    <definedName name="P">"#REF!"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<sst xmlns="http://schemas.openxmlformats.org/spreadsheetml/2006/main" count="866" uniqueCount="415">
  <si>
    <t>Pasūtītājs:</t>
  </si>
  <si>
    <t>Siguldas novada dome</t>
  </si>
  <si>
    <t>Objekts:</t>
  </si>
  <si>
    <t>Siguldas pils kompleksa ēkas</t>
  </si>
  <si>
    <t>Labiekārtošanas darbi, ārējie tīkli</t>
  </si>
  <si>
    <t>Adrese:</t>
  </si>
  <si>
    <t>Pils iela 16, Sigulda, Siguldas novads</t>
  </si>
  <si>
    <t>Nr.p.k.</t>
  </si>
  <si>
    <t>KOPSAVILKUMA APRĒĶINS</t>
  </si>
  <si>
    <t>Par kopējo summu, EUR</t>
  </si>
  <si>
    <t>Kopējā darbietilpība, c/h</t>
  </si>
  <si>
    <t>Tai skaitā</t>
  </si>
  <si>
    <t>Darbu veids</t>
  </si>
  <si>
    <t>Tāmes izmaksas</t>
  </si>
  <si>
    <t>darba alga</t>
  </si>
  <si>
    <t>Materiāli</t>
  </si>
  <si>
    <t>Mehānismi</t>
  </si>
  <si>
    <t>Darbietilpība</t>
  </si>
  <si>
    <t>EUR</t>
  </si>
  <si>
    <t>c/h</t>
  </si>
  <si>
    <t>ELT</t>
  </si>
  <si>
    <t>EST</t>
  </si>
  <si>
    <t>Ārējie tīkli ŪKT</t>
  </si>
  <si>
    <t>Labiekārtošanas darbi</t>
  </si>
  <si>
    <t>Kopā</t>
  </si>
  <si>
    <t>t.sk.darba aizsardzība</t>
  </si>
  <si>
    <t>Darba devēja sociālai nodoklis 23.59%</t>
  </si>
  <si>
    <t>Pavisam kopā bez PVN</t>
  </si>
  <si>
    <t xml:space="preserve">Sastādīja: </t>
  </si>
  <si>
    <t>Ārējie tīkli</t>
  </si>
  <si>
    <t>Siltumtrase SAT</t>
  </si>
  <si>
    <t xml:space="preserve">Vienības izmaksas </t>
  </si>
  <si>
    <t xml:space="preserve">Kopējās izmaksas </t>
  </si>
  <si>
    <t>Darbu nosaukums</t>
  </si>
  <si>
    <t>Mērv.</t>
  </si>
  <si>
    <t>Apjoms</t>
  </si>
  <si>
    <t xml:space="preserve">Darba alga             </t>
  </si>
  <si>
    <t xml:space="preserve">Materiāli             </t>
  </si>
  <si>
    <t xml:space="preserve">Mehānismi    </t>
  </si>
  <si>
    <t xml:space="preserve">Darba alga      </t>
  </si>
  <si>
    <t xml:space="preserve">Materiāli              </t>
  </si>
  <si>
    <t xml:space="preserve">Mehānismi     </t>
  </si>
  <si>
    <t>Kopā, EUR</t>
  </si>
  <si>
    <t>Firmas "Uponor" rūpnieciski izolēti cauruļvadi ECOFLEX THERMO TWIN 2x40x3.7/160 komplektā ar fasondaļām un Ecoflex sistēmas piederumiem</t>
  </si>
  <si>
    <t>m</t>
  </si>
  <si>
    <t>Misiņa ventilis dn25</t>
  </si>
  <si>
    <t>gab.</t>
  </si>
  <si>
    <t>Misiņa ventilis dn15</t>
  </si>
  <si>
    <t>Wipex misiņa veidgabali maģistrālo plastmasas cauruļvadu savienošanai, tai sk., savienojumi, līkņi, pārejas</t>
  </si>
  <si>
    <t>k-ts</t>
  </si>
  <si>
    <t xml:space="preserve">Ecoflex blīvēšanas elements, lai novērstu mitruma iekļūšanu ēkā </t>
  </si>
  <si>
    <t xml:space="preserve">Ecoflex līkuma aizsargcaurule - izmantojama kā apvalkcaurule, ja cauruļvads ievietojams betona pamatnes slānī </t>
  </si>
  <si>
    <t xml:space="preserve">Pārējie Ecoflex sistēmas piederumi, tai sk., līkuma izolācijas komplekti, gala uzmavas </t>
  </si>
  <si>
    <t>Cauruļvadu stiprinājumi</t>
  </si>
  <si>
    <t xml:space="preserve">Atvērumu izveidošana un hermetizēšana ēkas pamatos rupnieciski izolētajiem cauruļvadiem </t>
  </si>
  <si>
    <t>Elektrokabeļa aizsargcaurule EVOCAB-SPLIT-110 750N</t>
  </si>
  <si>
    <t>Montāžas palīgmateriāli</t>
  </si>
  <si>
    <t>kompl</t>
  </si>
  <si>
    <t>Zemes darbi</t>
  </si>
  <si>
    <t xml:space="preserve">Grunts izstrāde ar ekskavatoru </t>
  </si>
  <si>
    <t>m3</t>
  </si>
  <si>
    <t>Grunts izstrāde bez mehānismu pielietošanas</t>
  </si>
  <si>
    <t>Tranšeju aizbēršana ar grunti ar buldozeru, blietējot kārtām ar elektroblieti</t>
  </si>
  <si>
    <t>Būvlaukuma uzturēšana</t>
  </si>
  <si>
    <t>Sēta, konteineri ,WC apsardze u.c.</t>
  </si>
  <si>
    <t>būvlaukums</t>
  </si>
  <si>
    <t>Kopā (tiešās izmaksas):</t>
  </si>
  <si>
    <t>Materiālu transporta un sagādes izdevumi:</t>
  </si>
  <si>
    <t>Sastādīja:</t>
  </si>
  <si>
    <t>Elektromontāžas darbi</t>
  </si>
  <si>
    <t>Esošās sadales</t>
  </si>
  <si>
    <t>Drošinātājs</t>
  </si>
  <si>
    <t>NH-2 300A</t>
  </si>
  <si>
    <t>NH-2 250A</t>
  </si>
  <si>
    <t>NH-2 80A</t>
  </si>
  <si>
    <t>Kabeļa gala apdare 4-zaru</t>
  </si>
  <si>
    <t xml:space="preserve">SEH5 5x15-59mm; </t>
  </si>
  <si>
    <t>5x4-70mm²</t>
  </si>
  <si>
    <t xml:space="preserve">SEH4 4x95-36mm; </t>
  </si>
  <si>
    <t>4x120-300mm²</t>
  </si>
  <si>
    <t>Spēka sadales</t>
  </si>
  <si>
    <t xml:space="preserve">spēka sadale </t>
  </si>
  <si>
    <t>KKM-4-21-002-S (RAL7032)</t>
  </si>
  <si>
    <t xml:space="preserve">pamatne </t>
  </si>
  <si>
    <t>PKKM-4</t>
  </si>
  <si>
    <t>Trīsfāzu spēka rozete uz virsmas</t>
  </si>
  <si>
    <t>5P32A</t>
  </si>
  <si>
    <t>Drošinātāju spailes</t>
  </si>
  <si>
    <t>NH-2 3P</t>
  </si>
  <si>
    <t>NH-0 3P</t>
  </si>
  <si>
    <t>NH-2 200A</t>
  </si>
  <si>
    <t>NH-0 16A</t>
  </si>
  <si>
    <t>Atkārtotā zemējuma komplekts</t>
  </si>
  <si>
    <t>Kabelis</t>
  </si>
  <si>
    <t>NYM-J 5x2.5</t>
  </si>
  <si>
    <t>spēka sadale</t>
  </si>
  <si>
    <t>KKM-6-21-006-S + USM-4 (RAL7032)</t>
  </si>
  <si>
    <t>pamatne</t>
  </si>
  <si>
    <t>PKKM-6</t>
  </si>
  <si>
    <t>Elektroenerģijas skaitītājs uz DIN kopnes</t>
  </si>
  <si>
    <t>B23 65A, 3 x 220/380...</t>
  </si>
  <si>
    <t>240/400 V AC</t>
  </si>
  <si>
    <t>Automātiskais slēdzis</t>
  </si>
  <si>
    <t>3P C32A</t>
  </si>
  <si>
    <t>NH-2 160A</t>
  </si>
  <si>
    <t xml:space="preserve">SEH4 4x35-15mm; </t>
  </si>
  <si>
    <t>4x6-35mm²</t>
  </si>
  <si>
    <t>Kabeļa gala apdare 5-zaru</t>
  </si>
  <si>
    <t>KKM-2-20-002-S (RAL7032)</t>
  </si>
  <si>
    <t>PKKM-2</t>
  </si>
  <si>
    <t>NH-2 50A</t>
  </si>
  <si>
    <t>Gaismekļi un tos barojošie kabeļi</t>
  </si>
  <si>
    <t>Talas-LED–DA PT-28W  MU-3100LM melnā  krāsā</t>
  </si>
  <si>
    <t xml:space="preserve">Spuldze </t>
  </si>
  <si>
    <t>LED 28W 240V</t>
  </si>
  <si>
    <t>Stabs parka 4.5m (4m virs zemes) cinkots P4,5</t>
  </si>
  <si>
    <t>Pamats parka stabiem līdz 6m 82kg P-0.8</t>
  </si>
  <si>
    <t>1P B6A</t>
  </si>
  <si>
    <t>Apgaismes balstu armatūra</t>
  </si>
  <si>
    <t>ENSTO SV 15</t>
  </si>
  <si>
    <t xml:space="preserve">Gumijas blīve 3-6M stabam </t>
  </si>
  <si>
    <t>GB04RB</t>
  </si>
  <si>
    <t>AXPK 4x25</t>
  </si>
  <si>
    <t>AXPK 4x16</t>
  </si>
  <si>
    <t>NYM-J 3x1.5</t>
  </si>
  <si>
    <t>Caurule gofrēta</t>
  </si>
  <si>
    <t>EVOCAB-FLEX-75 450Nm</t>
  </si>
  <si>
    <t>Brīdinājuma lenta KABELIS</t>
  </si>
  <si>
    <t>40mm/250m (dzelt.)</t>
  </si>
  <si>
    <t>gab</t>
  </si>
  <si>
    <t>Speka kabeļi</t>
  </si>
  <si>
    <t>AXPK 4x185</t>
  </si>
  <si>
    <t>AXPK 4x35</t>
  </si>
  <si>
    <t>AXPK-PLUS 5x16</t>
  </si>
  <si>
    <t>EVOCAB-FLEX-110 450Nm</t>
  </si>
  <si>
    <t xml:space="preserve">Ugunsdrošās putas </t>
  </si>
  <si>
    <t>HILTI 310 ml</t>
  </si>
  <si>
    <t>Zemejuma kontūri</t>
  </si>
  <si>
    <t>RD10 FT apalstieple</t>
  </si>
  <si>
    <t>5052 30x3,5mm FT plakandzelzs</t>
  </si>
  <si>
    <t>219/20BP 20X1500mm FT elektrods</t>
  </si>
  <si>
    <t>1819/20BP  20mm TG spice</t>
  </si>
  <si>
    <t>2760/20 20mm 8-10/FL40 FT elektrodu savienojumi</t>
  </si>
  <si>
    <t>252/DIN 8-10x16 FT(M8x25+mutt.) plak. savienojums</t>
  </si>
  <si>
    <t>356/50 50mm antikorozijas lenta</t>
  </si>
  <si>
    <t>Darbi</t>
  </si>
  <si>
    <t>Tranšejas rakšana / aizbēršana kabeļiem</t>
  </si>
  <si>
    <t>Tranšejas rakšana / aizbēršana horizontālajam zemējumam</t>
  </si>
  <si>
    <t>Kabeļu guldīšana tranšejās aizsargcaurulē D75</t>
  </si>
  <si>
    <t>Kabeļu guldīšana tranšejās aizsargcaurulē D110</t>
  </si>
  <si>
    <t>Kabeļa guldīšana tranšejā</t>
  </si>
  <si>
    <t>Kabeļu signāllenta ieklāšana tranšejā</t>
  </si>
  <si>
    <t>Kabeļa gala apdare 16mm2 montāža</t>
  </si>
  <si>
    <t>Sadales montāža</t>
  </si>
  <si>
    <t>kompl.</t>
  </si>
  <si>
    <t>Kabeļu ievada hermetizācija.</t>
  </si>
  <si>
    <t>Demontāžas darbi</t>
  </si>
  <si>
    <t xml:space="preserve">Telefona kabelis piestiprināts pie sienas </t>
  </si>
  <si>
    <t>Telefona gaisa  kabelis</t>
  </si>
  <si>
    <t xml:space="preserve">Telefona kaste </t>
  </si>
  <si>
    <t>Kabeļu kanalizācijas pievadu izbūve</t>
  </si>
  <si>
    <t>Caurumu urbšana visa veida sienās</t>
  </si>
  <si>
    <t xml:space="preserve">Kabeļu kanalizācijas celtniecība vai papildināšana, ja cauruļu skaits blokā: 1                                                                        </t>
  </si>
  <si>
    <t>Kabeļu kārbas, KP PEH tipa uzstādīšana</t>
  </si>
  <si>
    <t xml:space="preserve">Izpilddokumentācijas izgatavošana objektam, ja trases garums līdz 0,5 km </t>
  </si>
  <si>
    <t>objekts</t>
  </si>
  <si>
    <t>Kabeļu kanalizācija</t>
  </si>
  <si>
    <t xml:space="preserve">Kabeļu kanalizācijas caurule, 50x6000 </t>
  </si>
  <si>
    <t xml:space="preserve">Caurules līkums (50/90 grādu leņķī) </t>
  </si>
  <si>
    <t>Caurules noslēdzošais gals UTM 50mm</t>
  </si>
  <si>
    <t>Kabeļu cauruļu blīvēšanas materiāls 16 A</t>
  </si>
  <si>
    <t xml:space="preserve">Plastmasas aka KP-PEH 800X650 </t>
  </si>
  <si>
    <t>Plastmasas aka KP-PEH 800X650 ar kv-pamatni</t>
  </si>
  <si>
    <t>Kabeļu konsole 2 kabeļiem (kabeļu akās)</t>
  </si>
  <si>
    <t>Kronšteina skrūve</t>
  </si>
  <si>
    <t>Kabeļu kronšteins 1.2m (kabeļu akās)</t>
  </si>
  <si>
    <t>Akas lūka (slodze līdz 12.05t)</t>
  </si>
  <si>
    <t>Dzelzsbetona riņķis kabeļakām</t>
  </si>
  <si>
    <t>Atloks dz/b gredzena stiprināšanai</t>
  </si>
  <si>
    <t>Silikons N, neitrāls hermētiķis 310ml</t>
  </si>
  <si>
    <t>Kabeļu kanalizācijas cauruļu atzars (100/50)</t>
  </si>
  <si>
    <t>Caurules dubultuzmava PN10, 90 mm</t>
  </si>
  <si>
    <t>Caurule PEH PN6 90x5,4mm 100m</t>
  </si>
  <si>
    <t>Virve kabeļa ievilkšanai 6mm/500m</t>
  </si>
  <si>
    <t>rullis</t>
  </si>
  <si>
    <t>Kabeļu brīdinājuma lenta, plīstošā, 50mmX500m</t>
  </si>
  <si>
    <t>Papildmateriāli</t>
  </si>
  <si>
    <t>Izpilddokumentācijas izgatavošana objektam, ja trases garums līdz 0,5 km</t>
  </si>
  <si>
    <t>Ārējie ŪKT tīkli</t>
  </si>
  <si>
    <t>Izmērs</t>
  </si>
  <si>
    <t>Ūdensvads Ū1</t>
  </si>
  <si>
    <t xml:space="preserve"> caurules ar dzeramā ūdens</t>
  </si>
  <si>
    <t xml:space="preserve"> kvalitātes sertifikātu</t>
  </si>
  <si>
    <t>Pazemes  aizbīdnis ar ārējo</t>
  </si>
  <si>
    <t xml:space="preserve"> un iekšējo vītni,kāta</t>
  </si>
  <si>
    <t xml:space="preserve"> pagarinātāju  un virszemes</t>
  </si>
  <si>
    <t xml:space="preserve"> kapi. Kapei Jāatbilst LVS</t>
  </si>
  <si>
    <t xml:space="preserve"> EN-124;min.iekšējais</t>
  </si>
  <si>
    <t xml:space="preserve"> dametrs     140mm</t>
  </si>
  <si>
    <t>Veidgabali  cauruļu</t>
  </si>
  <si>
    <t xml:space="preserve"> savienošanai</t>
  </si>
  <si>
    <t>Trejgabals atloku</t>
  </si>
  <si>
    <t>150/100</t>
  </si>
  <si>
    <t>100/100</t>
  </si>
  <si>
    <t>Remontuzmava</t>
  </si>
  <si>
    <t>Līkums plastmasas</t>
  </si>
  <si>
    <t xml:space="preserve"> elektrometināts</t>
  </si>
  <si>
    <t xml:space="preserve">Atloku adapters ķeta </t>
  </si>
  <si>
    <t>caurulei</t>
  </si>
  <si>
    <t>Pieslēgums esošam</t>
  </si>
  <si>
    <t>vieta</t>
  </si>
  <si>
    <t xml:space="preserve"> ūdensvadam</t>
  </si>
  <si>
    <t>Rekonstruējamais</t>
  </si>
  <si>
    <t xml:space="preserve"> ūdensvads Baznīcas ielā </t>
  </si>
  <si>
    <t xml:space="preserve"> Veidgabalus un</t>
  </si>
  <si>
    <t xml:space="preserve"> noslēgarmatūru </t>
  </si>
  <si>
    <t xml:space="preserve"> ūdensvadam Baznīcas ielā</t>
  </si>
  <si>
    <t>Tranšejas rakšana</t>
  </si>
  <si>
    <t>m³</t>
  </si>
  <si>
    <t>Blietēta smilts pamatne</t>
  </si>
  <si>
    <t>Ūdensvada hidrauliskā</t>
  </si>
  <si>
    <t xml:space="preserve"> pārbaude </t>
  </si>
  <si>
    <t>Ūdensvada  dezinfekcija</t>
  </si>
  <si>
    <t>Apbērums ap cauruli</t>
  </si>
  <si>
    <t>Tranšejas aizbēršana</t>
  </si>
  <si>
    <t xml:space="preserve"> Grunts blietēšana tranšejā</t>
  </si>
  <si>
    <t xml:space="preserve"> pa kārtām (30cm),</t>
  </si>
  <si>
    <t xml:space="preserve"> aizberamās smilts</t>
  </si>
  <si>
    <t xml:space="preserve"> sablīvējuma koeficients 1,2</t>
  </si>
  <si>
    <t xml:space="preserve"> Asfalta seguma demontāža Baznīcas ielā</t>
  </si>
  <si>
    <t>m2</t>
  </si>
  <si>
    <t>Asfalta seguma atjaunošana Baznīcas ielā</t>
  </si>
  <si>
    <t xml:space="preserve"> Asfalta seguma demontāža</t>
  </si>
  <si>
    <t>„</t>
  </si>
  <si>
    <t>Asfalta seguma atjaunošana</t>
  </si>
  <si>
    <t xml:space="preserve"> Betona bruģa seguma</t>
  </si>
  <si>
    <t xml:space="preserve"> demontāža</t>
  </si>
  <si>
    <t>Betona bruģa seguma</t>
  </si>
  <si>
    <t xml:space="preserve"> atjaunošana</t>
  </si>
  <si>
    <t>Zālāja atjaunošana</t>
  </si>
  <si>
    <t>Krustojumi ar esošām</t>
  </si>
  <si>
    <t>vietas</t>
  </si>
  <si>
    <t xml:space="preserve"> pazemes komunikācijām</t>
  </si>
  <si>
    <t xml:space="preserve"> un to aizsardzība no</t>
  </si>
  <si>
    <t xml:space="preserve"> mehānis-kiem bojājum</t>
  </si>
  <si>
    <t>a)   lietus kanalizācija</t>
  </si>
  <si>
    <t>b)  gāzes vads</t>
  </si>
  <si>
    <t>c) el. kabeļi</t>
  </si>
  <si>
    <t>d) vājstrāva</t>
  </si>
  <si>
    <t>Hidranta izbūve uz esoša</t>
  </si>
  <si>
    <t xml:space="preserve"> ūdensvada DN100</t>
  </si>
  <si>
    <t xml:space="preserve"> pazemes tipa ar aizbīdni</t>
  </si>
  <si>
    <t>Esošā hidranta atjaunošana</t>
  </si>
  <si>
    <t>Sadzīves kanalizacija K1</t>
  </si>
  <si>
    <t>PVC kanalizācijas caurules</t>
  </si>
  <si>
    <t xml:space="preserve"> ieguldes kl.T-8 h=3m</t>
  </si>
  <si>
    <t xml:space="preserve">  m</t>
  </si>
  <si>
    <t>Tas pats, h=2,5m</t>
  </si>
  <si>
    <t>Tas pats, h=2 m</t>
  </si>
  <si>
    <t>Tas pats (izlaides no ēkas)</t>
  </si>
  <si>
    <t>Kanalizācijas skataka  no</t>
  </si>
  <si>
    <t xml:space="preserve"> dz/betona grodiem   ar</t>
  </si>
  <si>
    <t xml:space="preserve"> iestrādātiem gumijas</t>
  </si>
  <si>
    <t xml:space="preserve"> blīvgredzeniem</t>
  </si>
  <si>
    <t xml:space="preserve"> pamata un pārseguma</t>
  </si>
  <si>
    <t xml:space="preserve"> plātni, iestrādātiem </t>
  </si>
  <si>
    <t>kāpšļiem,ar ķeta vāku h=2m</t>
  </si>
  <si>
    <t>Tas pats, h=2.5m</t>
  </si>
  <si>
    <t>Tas pats, h=3m</t>
  </si>
  <si>
    <t>Čaula ar smilšainu virsmu</t>
  </si>
  <si>
    <t>Tas pats</t>
  </si>
  <si>
    <t>Esošo tīklu demontāža</t>
  </si>
  <si>
    <t>Esošo skataku demontāža</t>
  </si>
  <si>
    <t>Pieslēgums esošai</t>
  </si>
  <si>
    <t xml:space="preserve"> kanalizācijai esošā akā</t>
  </si>
  <si>
    <t>200/200</t>
  </si>
  <si>
    <t>200/110</t>
  </si>
  <si>
    <t>“</t>
  </si>
  <si>
    <t>Pārkrituma izbūve akā</t>
  </si>
  <si>
    <t xml:space="preserve">                    PVC kanalizācijas caurules</t>
  </si>
  <si>
    <t>PVC trejgabals</t>
  </si>
  <si>
    <t>110/110</t>
  </si>
  <si>
    <t>Līkums     45º</t>
  </si>
  <si>
    <t>Aizbāznis</t>
  </si>
  <si>
    <t>Sūkņu nomaiņa esošajā</t>
  </si>
  <si>
    <t xml:space="preserve"> sūkņu stacijā nepieciešamā</t>
  </si>
  <si>
    <t xml:space="preserve"> ražība 6.13 m³; 15.05l/s, </t>
  </si>
  <si>
    <t>celšanas augstums līdz 10m</t>
  </si>
  <si>
    <t>Esošās sūkņu stacijas</t>
  </si>
  <si>
    <t>obj.</t>
  </si>
  <si>
    <t>Jaunas sūkņu stacijas</t>
  </si>
  <si>
    <t xml:space="preserve"> būvniecība. Sūkņu stacija</t>
  </si>
  <si>
    <t xml:space="preserve"> rūpnieciski izgatavota ar 2</t>
  </si>
  <si>
    <t xml:space="preserve"> sūkņiem vienu darba otru</t>
  </si>
  <si>
    <t xml:space="preserve"> rezerves ar uztveršanas</t>
  </si>
  <si>
    <t xml:space="preserve"> grozu, noslēgarmatūru, </t>
  </si>
  <si>
    <t>frekveņču pārveidotāju,</t>
  </si>
  <si>
    <t xml:space="preserve"> automātiku tālvadības</t>
  </si>
  <si>
    <t xml:space="preserve"> nolasīšanu, nepieciešamā</t>
  </si>
  <si>
    <t xml:space="preserve"> ražība 9.7m²; 16.15,</t>
  </si>
  <si>
    <t xml:space="preserve"> nepieciešamais spiediens līdz</t>
  </si>
  <si>
    <t xml:space="preserve"> 10m</t>
  </si>
  <si>
    <t xml:space="preserve"> mehānis-kiem bojājumiem</t>
  </si>
  <si>
    <t>e) sadzīves kanalizācija</t>
  </si>
  <si>
    <t>Lietus kanalizācija K2</t>
  </si>
  <si>
    <t>PP  caurules lietus</t>
  </si>
  <si>
    <t xml:space="preserve"> kanalizācijai ieg. kl. T8 </t>
  </si>
  <si>
    <t>Tas pats bez zemes darbiem</t>
  </si>
  <si>
    <t>Plastmasas kanalizācijas</t>
  </si>
  <si>
    <t>400/200/200</t>
  </si>
  <si>
    <t xml:space="preserve"> skatakas ar pieslēgumiem</t>
  </si>
  <si>
    <t>400/200</t>
  </si>
  <si>
    <t xml:space="preserve"> skatakas caurejošas</t>
  </si>
  <si>
    <t xml:space="preserve">Plastmasa veidgabali </t>
  </si>
  <si>
    <t>līkumi</t>
  </si>
  <si>
    <t>tas pats</t>
  </si>
  <si>
    <t>revizija</t>
  </si>
  <si>
    <t>pāreja</t>
  </si>
  <si>
    <t>200/160</t>
  </si>
  <si>
    <t>a)  ūdensvads</t>
  </si>
  <si>
    <t>b) ūdensvads</t>
  </si>
  <si>
    <t>Pieslēgums esošai lietus</t>
  </si>
  <si>
    <t>Augsnes kārtas noņemšana, celiņu, laukumu gultnes veidošana</t>
  </si>
  <si>
    <t>Šķembu pamatojuma izveidošana 15 cm biezumā, blietēšana</t>
  </si>
  <si>
    <t>Šķembu dinamiskās kārtas izveidošana 5 cm biezumā, blietēšana</t>
  </si>
  <si>
    <t>Dekoratīvo akmens šķembu ar ELASTOPAVE saistvielu ieklāšana b=40mm</t>
  </si>
  <si>
    <t>Jauna asfalta seguma ieklāšana</t>
  </si>
  <si>
    <t>Jaunu zālāju ierīkošana</t>
  </si>
  <si>
    <t>Zālāju atjaunošana</t>
  </si>
  <si>
    <t>Mūra žoga attīrīšana no apsūnojuma atsevišķās mūra vietā, tās kopīgi ar projekta autoru precizējot objektā uz vietas</t>
  </si>
  <si>
    <t>-mehāniska attīrīšana</t>
  </si>
  <si>
    <t>-ķīmiska apstrāde pret bioloģiska apauguma veidošanos</t>
  </si>
  <si>
    <t>Kaļķu javā veidotās mūra žoga nosegkārtas erodējušā apjoma demontāža; 8,5m –‘zemais’žogs – iekšpusē 1,5m/nogāzes pusē 2,7m</t>
  </si>
  <si>
    <t>t.m.</t>
  </si>
  <si>
    <t>Mūra žoga sienas pazemes daļas atrakšana ar rokām apmēram 40 cm dziļumā, izceļot no izrakstās grunts savulaik tur sabirušos akmens ķīļus; pa visu žoga perimetru abās žoga pusēs - …m; skatīt lapā GP-3</t>
  </si>
  <si>
    <t>Erodējušo mūra šuvju mehāniska tīrīšana ar drāšu un plastmasas birstēm</t>
  </si>
  <si>
    <t>Mūra skalošana (mazgāšana) ar ūdens strūklu pirms šuvju atjaunošanas</t>
  </si>
  <si>
    <t>Mūra šuvošana ar kaļķu javu, lietojot akmens ķīļus (maksimāli censties izmantot atgūtu materiālu (ķīļus))</t>
  </si>
  <si>
    <t>Kaļķu javā veidotās mūra aizsargkārtas atjaunošana (hermetizācija) – 10 m; mūra vidējais biezums1,2m; mūra vidējais augstums – 2m</t>
  </si>
  <si>
    <t>Jaunas mūra aizsargkārtas izveidošana kaļķu java ar nelielu (&lt;10%) baltā cementa piedevu; kārtas biezums ~6cm; mūra vidējais augstums 1,5 metri; garums 5m</t>
  </si>
  <si>
    <t>...tas pats; mūra vidējais augstums 2,2 metri; garums 5m</t>
  </si>
  <si>
    <t>Cementa java veidotās mūra aizsargkārtas remonts (hermetizācija); kārtas biezums ~15cm; mūra vidējais augstums 2,2metri; mūra vidējais biezums 1,2m; garums 5m</t>
  </si>
  <si>
    <t>...tas pats; mūra vidējais augstums 1,5 metri; garums 5m</t>
  </si>
  <si>
    <t>Izbrukušo akmens mūra posmu atjaunošana – akmens mūris, lietojot atgūtus, teritorijā esošus laukakmeņus, akmens ķīļus un kaļķu javu; mūra biezums 0,8m;</t>
  </si>
  <si>
    <t>mūra vidējais augstums 1,5m; garums 5m</t>
  </si>
  <si>
    <t>...tas pats; mūra biezums 1,2m;</t>
  </si>
  <si>
    <t>mūra vidējais augstums 2,2m; garums 6m</t>
  </si>
  <si>
    <t>Transformatoru apakšstacijas fasādes pārziešana (pāršlemmēšana) ar kaļķu javu, lietojot cementa uzšprici kā gruntējumu (LATVENERGO īpašums) 6,0x6,0x8,0m</t>
  </si>
  <si>
    <t>Elektrības sadales skapju vienādošana/konsolidēšana (LATVENERGO īpašums)</t>
  </si>
  <si>
    <t>Kanalizācijas un ūdensvada aku pielāgošana jaunajām augstuma atzīmēm (pazemināšana/paaugstināšana) – 2 gab.</t>
  </si>
  <si>
    <t>Kanalizācijas un ūdensvada aku vāku uzstādīšana, ieskaitot betona gredzenu montāžu, kur nepieciešams – 2 gab.</t>
  </si>
  <si>
    <t>Ūdens urbumu galu pazemināšana (aiztamponēšana) – 2 gab.</t>
  </si>
  <si>
    <t>Lieko kanalizācijas aku likvidēšana, ieskaitot virsējās mūra (betona) daļas nokalšanu un akas aizbēršanu -5 gab.</t>
  </si>
  <si>
    <t>Ūdens torņa koka konstrukcijas (rezervuāra apšuvuma) demontāža; konstrukcijas R=1,9...2,0m; h~3m; augstums virs zemes ~14,5 – 17,5m. Cenā ietvert būvgružu izvešanu un utilizāciju.</t>
  </si>
  <si>
    <t>Metāla rezervuāra, cauruļu un citu metāla detaļu demontāža, ieskaitot metāla konstrukcijās veidoto āra vītņu kāpņu demontāža. H virs zemes= 14,5-17,5m. Cenā ietvert būvgružu izvešanu un utilizāciju.</t>
  </si>
  <si>
    <t>Apmestās torņa mūra daļas demontāža (zem apmetuma erodējuši ķieģeļi); R=1,6m; h=1,0m; H virs zemes=12m. Cenā ietvert būvgružu utilizāciju</t>
  </si>
  <si>
    <t>Neapmestās mūra daļas demontāža, saglabājot demontētos ķieģeļus atkārtotai izmantošanai objektā (piemēram, pildrežģa/mūra sienas izveidošanai un sienu vājinājumu piemūrēšanai saimniecības ēkā); demontējamās torņa daļas diametrs=1,6m; ķieģeļu mūra biezums ~50cm; kopējais augstums=11,5m Cenā ietvert būvgružu izvešanu un utilizāciju.</t>
  </si>
  <si>
    <t xml:space="preserve">Betona cokola demontāža. Cenā ietvert būvgružu izvešanu un utilizāciju. </t>
  </si>
  <si>
    <t>Neizmantojamās ūdens tvertnes ‘kupola’ saglabāšanas pasākumi:</t>
  </si>
  <si>
    <t>-betona virsmas attīrīšana no bioloģiskā apauguma</t>
  </si>
  <si>
    <t>-atsevišķo komunikāciju (skursteņu) pārpalikumu demontāža (nozāģēšana); materiāls – 7cm biezs stiegrots betons</t>
  </si>
  <si>
    <t>-‘kupola’virsmas nostiprināšana ar stiegrotu betona ‘kreklu’, izveidojot profile pa perimetru ‘kupola’ lejas daļā tā, lai virs ‘kupola’ varētu noturēt augsnes kārtu; biezums 7 cm</t>
  </si>
  <si>
    <t xml:space="preserve"> ‘kupola’ virsmas hidroizolācija – 2 kārtas</t>
  </si>
  <si>
    <t>augsnes uzstrādāšana, ietverot ģeorežģa (dabīga materiāla) lietošanu</t>
  </si>
  <si>
    <t>zaļā jumta izveidošana – zāles sēšana</t>
  </si>
  <si>
    <t xml:space="preserve">Mūra žoga fragmentu demontāža žoga austrumu sienā žoga ‘kabatas’ izveidošanas vietā, ieskaitot mūra demontāžu nepieciešamajā dziļumā zem zemes virskārtas </t>
  </si>
  <si>
    <t>Jaunu saimniecības vārtu izgatavošana un montāža</t>
  </si>
  <si>
    <t>-betona stabi 0,28x0,28m; h=1,8m virs zemes; 6 gab.</t>
  </si>
  <si>
    <t xml:space="preserve">-metāla žogs no kvadrātcaurulēm 20x20mm un metāla lentām 6x25mm, kas savstarpēji savienotas kniedējot; žoga h =1,8m; </t>
  </si>
  <si>
    <t>l =26,0m. Cenā ietvert izgatavošanu, furnitūru, krāsošanu un montāžu.</t>
  </si>
  <si>
    <t xml:space="preserve"> ...tas pats gājējiem domāti vienvērtņu vārtiņi žoga ziemeļu sienā; platums =1,1m; augstums=1,2m. Cenā ietvert izgatavošanu, furnitūru, krāsošanu un montāžu.</t>
  </si>
  <si>
    <t>...tas pats gājējiem domāti divvērtņu vārtiņi; platums =3,6m; augstums =1,6m. Cenā ietvert izgatavošanu, krāsošanu un montāžu.</t>
  </si>
  <si>
    <t>Galvenās ieejas vārtu zobinājuma apjumšana ar cinkotu, krāsotu skārdu. Tonis saskaņojams ar ēku jumtu skārda toni.</t>
  </si>
  <si>
    <t xml:space="preserve"> Celmu frēzēšana</t>
  </si>
  <si>
    <t>Elektrības skapja fasādes atjaunināšana (skapja nomaiņa) – LATVENERGO īpašums pie žoga austrumu sienas.</t>
  </si>
  <si>
    <t>Koku zāģēšana</t>
  </si>
  <si>
    <t>Akmens žoga DR posma atjaunošana</t>
  </si>
  <si>
    <t>Mūra vārtu atjaunošana</t>
  </si>
  <si>
    <t>Galveno vārtu metāla daļas atjaunošana</t>
  </si>
  <si>
    <t>Akmens žoga D/DR posma atjaunošana</t>
  </si>
  <si>
    <t>Akmens žoga A posma atjaunošana</t>
  </si>
  <si>
    <t>Akmens žoga Z posma atjaunošana</t>
  </si>
  <si>
    <t>Akmens žoga ZR posma atjaunošana</t>
  </si>
  <si>
    <t>Akmens žoga posma starp stalli un saimniecības ēku atjaunošana</t>
  </si>
  <si>
    <t>Jaunu koku un krūmu stādīšana</t>
  </si>
  <si>
    <t>Bruģa demontāža</t>
  </si>
  <si>
    <t>Betona plākšņu demontāža</t>
  </si>
  <si>
    <t>Liekās grunts, būvgružu izvešana, ieskaitot izgāztuves izmaksas</t>
  </si>
  <si>
    <t xml:space="preserve">SAT </t>
  </si>
  <si>
    <r>
      <t>Betona pamatu demontāža ~9m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. Cenā ietvert būvgružu izvešanu un utilizāciju.</t>
    </r>
  </si>
  <si>
    <t>Elastīga plastikāta noslēguma profila uzstādīšana (h=45mm)</t>
  </si>
  <si>
    <r>
      <t>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spiedienaPE/PN10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spiediena</t>
    </r>
  </si>
  <si>
    <t>Pamatojums: BP ELT daļa</t>
  </si>
  <si>
    <t>Pamatojums: BP SAT daļa</t>
  </si>
  <si>
    <t>Pamatojums: BP EST daļa</t>
  </si>
  <si>
    <t>Pamatojums: BP ŪKT daļa</t>
  </si>
  <si>
    <t>Pamatojums: BP ĢP daļa</t>
  </si>
  <si>
    <t>Darbietilpība (c/h)</t>
  </si>
  <si>
    <t>Darba samaksas likme (EUR/h)</t>
  </si>
  <si>
    <t>Laika norma (c/h)</t>
  </si>
  <si>
    <t>Tips / Marka</t>
  </si>
  <si>
    <t>Laika norma c/h</t>
  </si>
  <si>
    <t>Darbietilpība c/h</t>
  </si>
  <si>
    <t>Būvdarbu apjomi Nr.</t>
  </si>
  <si>
    <t>Būvdarbu apjomi Nr.5</t>
  </si>
  <si>
    <t>...%</t>
  </si>
  <si>
    <t>Būvdarbu apjomi Nr.4</t>
  </si>
  <si>
    <t>Būvdarbu apjomi Nr.3</t>
  </si>
  <si>
    <t>Būvdarbu apjomi Nr.2</t>
  </si>
  <si>
    <t>Būvdarbu apjomi Nr.1</t>
  </si>
  <si>
    <t>Virsizdevumi ...%</t>
  </si>
  <si>
    <t>Peļņa ...%</t>
  </si>
  <si>
    <t>Soliņi (koka soli uz metāla kājām, analogi esošajiem soliem pils kompleksā)</t>
  </si>
  <si>
    <t>Atkritumu urnas (Vekso katalogs, modelis Servitel Tipline)</t>
  </si>
  <si>
    <t>Velosipēdu turētāji (Vekso katalogs, modelis KL80)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</si>
</sst>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&quot;ont&quot;h\ d&quot;, &quot;yyyy"/>
    <numFmt numFmtId="171" formatCode="#.00"/>
    <numFmt numFmtId="172" formatCode="#."/>
    <numFmt numFmtId="173" formatCode="#,##0.00\ _L_s"/>
    <numFmt numFmtId="174" formatCode="_-* #,##0.00_-;\-* #,##0.00_-;_-* \-??_-;_-@_-"/>
    <numFmt numFmtId="175" formatCode="0.0"/>
    <numFmt numFmtId="176" formatCode="#,##0.000\ _L_s"/>
    <numFmt numFmtId="177" formatCode="#,##0.0000\ _L_s"/>
    <numFmt numFmtId="178" formatCode="#,##0.00000\ _L_s"/>
    <numFmt numFmtId="179" formatCode="#,##0.0\ _L_s"/>
    <numFmt numFmtId="180" formatCode="#,##0\ _L_s"/>
  </numFmts>
  <fonts count="66">
    <font>
      <sz val="10"/>
      <name val="Ari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63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i/>
      <u val="single"/>
      <sz val="11"/>
      <name val="Arial Narrow"/>
      <family val="2"/>
    </font>
    <font>
      <b/>
      <i/>
      <u val="single"/>
      <sz val="11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 Narrow"/>
      <family val="2"/>
    </font>
    <font>
      <b/>
      <i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>
      <alignment/>
      <protection locked="0"/>
    </xf>
    <xf numFmtId="0" fontId="8" fillId="0" borderId="0">
      <alignment/>
      <protection/>
    </xf>
    <xf numFmtId="171" fontId="1" fillId="0" borderId="0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50" fillId="21" borderId="1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173" fontId="3" fillId="33" borderId="10" xfId="0" applyNumberFormat="1" applyFont="1" applyFill="1" applyBorder="1" applyAlignment="1">
      <alignment vertical="center"/>
    </xf>
    <xf numFmtId="173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9" fillId="34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175" fontId="63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right" vertical="center"/>
    </xf>
    <xf numFmtId="0" fontId="63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73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174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174" fontId="9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73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173" fontId="12" fillId="0" borderId="18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vertical="center"/>
    </xf>
    <xf numFmtId="174" fontId="12" fillId="0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 indent="5"/>
    </xf>
    <xf numFmtId="17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4" fillId="0" borderId="18" xfId="0" applyFont="1" applyBorder="1" applyAlignment="1">
      <alignment horizontal="left" vertical="top" wrapText="1" indent="5"/>
    </xf>
    <xf numFmtId="0" fontId="12" fillId="0" borderId="1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 indent="5"/>
    </xf>
    <xf numFmtId="0" fontId="12" fillId="0" borderId="15" xfId="0" applyFont="1" applyBorder="1" applyAlignment="1">
      <alignment horizontal="left" vertical="top" wrapText="1" indent="5"/>
    </xf>
    <xf numFmtId="0" fontId="12" fillId="0" borderId="15" xfId="0" applyFont="1" applyBorder="1" applyAlignment="1">
      <alignment horizontal="left" vertical="top" wrapText="1" indent="6"/>
    </xf>
    <xf numFmtId="0" fontId="14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 indent="5"/>
    </xf>
    <xf numFmtId="0" fontId="12" fillId="0" borderId="12" xfId="0" applyFont="1" applyBorder="1" applyAlignment="1">
      <alignment horizontal="center" vertical="center"/>
    </xf>
    <xf numFmtId="174" fontId="12" fillId="0" borderId="12" xfId="62" applyNumberFormat="1" applyFont="1" applyBorder="1" applyAlignment="1">
      <alignment horizontal="center"/>
      <protection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173" fontId="12" fillId="0" borderId="14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173" fontId="18" fillId="0" borderId="18" xfId="0" applyNumberFormat="1" applyFont="1" applyFill="1" applyBorder="1" applyAlignment="1">
      <alignment vertical="center"/>
    </xf>
    <xf numFmtId="173" fontId="14" fillId="0" borderId="18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73" fontId="14" fillId="0" borderId="12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173" fontId="14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21" fillId="33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wrapText="1"/>
    </xf>
    <xf numFmtId="0" fontId="12" fillId="0" borderId="0" xfId="0" applyFont="1" applyFill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23" fillId="0" borderId="21" xfId="36" applyFont="1" applyFill="1" applyBorder="1" applyAlignment="1">
      <alignment horizontal="center"/>
      <protection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74" fontId="12" fillId="0" borderId="18" xfId="62" applyNumberFormat="1" applyFont="1" applyBorder="1" applyAlignment="1">
      <alignment horizontal="center"/>
      <protection/>
    </xf>
    <xf numFmtId="0" fontId="23" fillId="0" borderId="22" xfId="36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23" fillId="0" borderId="12" xfId="36" applyFont="1" applyFill="1" applyBorder="1" applyAlignment="1">
      <alignment wrapText="1"/>
      <protection/>
    </xf>
    <xf numFmtId="0" fontId="24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/>
    </xf>
    <xf numFmtId="175" fontId="12" fillId="0" borderId="12" xfId="62" applyNumberFormat="1" applyFont="1" applyBorder="1" applyAlignment="1">
      <alignment horizontal="center"/>
      <protection/>
    </xf>
    <xf numFmtId="2" fontId="12" fillId="0" borderId="12" xfId="62" applyNumberFormat="1" applyFont="1" applyBorder="1" applyAlignment="1">
      <alignment horizontal="center"/>
      <protection/>
    </xf>
    <xf numFmtId="173" fontId="12" fillId="33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173" fontId="12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7" fillId="0" borderId="12" xfId="0" applyFont="1" applyBorder="1" applyAlignment="1">
      <alignment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Alignment="1">
      <alignment/>
    </xf>
    <xf numFmtId="173" fontId="12" fillId="0" borderId="18" xfId="0" applyNumberFormat="1" applyFont="1" applyFill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horizontal="center" vertical="center"/>
    </xf>
    <xf numFmtId="174" fontId="12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73" fontId="12" fillId="0" borderId="14" xfId="0" applyNumberFormat="1" applyFont="1" applyFill="1" applyBorder="1" applyAlignment="1">
      <alignment horizontal="center" vertical="center"/>
    </xf>
    <xf numFmtId="173" fontId="18" fillId="0" borderId="18" xfId="0" applyNumberFormat="1" applyFont="1" applyFill="1" applyBorder="1" applyAlignment="1">
      <alignment horizontal="center" vertical="center"/>
    </xf>
    <xf numFmtId="173" fontId="14" fillId="0" borderId="18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3" fontId="14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4" fontId="12" fillId="0" borderId="17" xfId="62" applyNumberFormat="1" applyFont="1" applyBorder="1" applyAlignment="1">
      <alignment horizontal="center" vertical="center"/>
      <protection/>
    </xf>
    <xf numFmtId="174" fontId="12" fillId="0" borderId="12" xfId="62" applyNumberFormat="1" applyFont="1" applyBorder="1" applyAlignment="1">
      <alignment horizontal="center" vertical="center"/>
      <protection/>
    </xf>
    <xf numFmtId="174" fontId="12" fillId="0" borderId="1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3" fontId="12" fillId="0" borderId="18" xfId="0" applyNumberFormat="1" applyFont="1" applyFill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 vertical="center" wrapText="1"/>
    </xf>
    <xf numFmtId="174" fontId="12" fillId="0" borderId="12" xfId="0" applyNumberFormat="1" applyFont="1" applyFill="1" applyBorder="1" applyAlignment="1">
      <alignment horizontal="center" vertical="center" wrapText="1"/>
    </xf>
    <xf numFmtId="174" fontId="12" fillId="0" borderId="17" xfId="62" applyNumberFormat="1" applyFont="1" applyBorder="1" applyAlignment="1">
      <alignment horizontal="center" vertical="center" wrapText="1"/>
      <protection/>
    </xf>
    <xf numFmtId="174" fontId="12" fillId="0" borderId="12" xfId="62" applyNumberFormat="1" applyFont="1" applyBorder="1" applyAlignment="1">
      <alignment horizontal="center" vertical="center" wrapText="1"/>
      <protection/>
    </xf>
    <xf numFmtId="174" fontId="12" fillId="0" borderId="12" xfId="0" applyNumberFormat="1" applyFont="1" applyBorder="1" applyAlignment="1">
      <alignment horizontal="center" vertical="center" wrapText="1"/>
    </xf>
    <xf numFmtId="173" fontId="12" fillId="0" borderId="1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73" fontId="18" fillId="0" borderId="18" xfId="0" applyNumberFormat="1" applyFont="1" applyFill="1" applyBorder="1" applyAlignment="1">
      <alignment horizontal="center" vertical="center" wrapText="1"/>
    </xf>
    <xf numFmtId="173" fontId="14" fillId="0" borderId="18" xfId="0" applyNumberFormat="1" applyFont="1" applyFill="1" applyBorder="1" applyAlignment="1">
      <alignment horizontal="center" vertical="center" wrapText="1"/>
    </xf>
    <xf numFmtId="9" fontId="14" fillId="0" borderId="12" xfId="0" applyNumberFormat="1" applyFont="1" applyFill="1" applyBorder="1" applyAlignment="1">
      <alignment horizontal="center" vertical="center" wrapText="1"/>
    </xf>
    <xf numFmtId="173" fontId="1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174" fontId="21" fillId="33" borderId="12" xfId="0" applyNumberFormat="1" applyFont="1" applyFill="1" applyBorder="1" applyAlignment="1">
      <alignment horizontal="center" vertical="center"/>
    </xf>
    <xf numFmtId="174" fontId="9" fillId="0" borderId="12" xfId="62" applyNumberFormat="1" applyFont="1" applyBorder="1" applyAlignment="1">
      <alignment horizontal="center" vertical="center"/>
      <protection/>
    </xf>
    <xf numFmtId="174" fontId="9" fillId="33" borderId="12" xfId="0" applyNumberFormat="1" applyFont="1" applyFill="1" applyBorder="1" applyAlignment="1">
      <alignment horizontal="center" vertical="center"/>
    </xf>
    <xf numFmtId="174" fontId="9" fillId="0" borderId="12" xfId="0" applyNumberFormat="1" applyFont="1" applyBorder="1" applyAlignment="1">
      <alignment horizontal="center" vertical="center"/>
    </xf>
    <xf numFmtId="174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175" fontId="9" fillId="0" borderId="12" xfId="62" applyNumberFormat="1" applyFont="1" applyBorder="1" applyAlignment="1">
      <alignment horizontal="center" vertical="center"/>
      <protection/>
    </xf>
    <xf numFmtId="2" fontId="9" fillId="0" borderId="12" xfId="62" applyNumberFormat="1" applyFont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175" fontId="63" fillId="0" borderId="13" xfId="62" applyNumberFormat="1" applyFont="1" applyBorder="1" applyAlignment="1">
      <alignment horizontal="center" vertical="center"/>
      <protection/>
    </xf>
    <xf numFmtId="2" fontId="63" fillId="0" borderId="13" xfId="62" applyNumberFormat="1" applyFont="1" applyBorder="1" applyAlignment="1">
      <alignment horizontal="center" vertical="center"/>
      <protection/>
    </xf>
    <xf numFmtId="173" fontId="63" fillId="36" borderId="13" xfId="0" applyNumberFormat="1" applyFont="1" applyFill="1" applyBorder="1" applyAlignment="1">
      <alignment horizontal="center" vertical="center"/>
    </xf>
    <xf numFmtId="43" fontId="63" fillId="0" borderId="13" xfId="0" applyNumberFormat="1" applyFont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173" fontId="63" fillId="0" borderId="13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15" fillId="0" borderId="18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13" fillId="0" borderId="1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wrapText="1"/>
    </xf>
    <xf numFmtId="175" fontId="9" fillId="0" borderId="20" xfId="62" applyNumberFormat="1" applyFont="1" applyBorder="1" applyAlignment="1">
      <alignment horizontal="center" vertical="center"/>
      <protection/>
    </xf>
    <xf numFmtId="2" fontId="9" fillId="0" borderId="20" xfId="62" applyNumberFormat="1" applyFont="1" applyBorder="1" applyAlignment="1">
      <alignment horizontal="center" vertical="center"/>
      <protection/>
    </xf>
    <xf numFmtId="174" fontId="9" fillId="33" borderId="20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4" fontId="9" fillId="0" borderId="20" xfId="0" applyNumberFormat="1" applyFont="1" applyFill="1" applyBorder="1" applyAlignment="1">
      <alignment horizontal="center" vertical="center"/>
    </xf>
    <xf numFmtId="175" fontId="9" fillId="0" borderId="13" xfId="62" applyNumberFormat="1" applyFont="1" applyBorder="1" applyAlignment="1">
      <alignment horizontal="center" vertical="center"/>
      <protection/>
    </xf>
    <xf numFmtId="2" fontId="9" fillId="0" borderId="13" xfId="62" applyNumberFormat="1" applyFont="1" applyBorder="1" applyAlignment="1">
      <alignment horizontal="center" vertical="center"/>
      <protection/>
    </xf>
    <xf numFmtId="174" fontId="9" fillId="33" borderId="13" xfId="0" applyNumberFormat="1" applyFont="1" applyFill="1" applyBorder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/>
    </xf>
    <xf numFmtId="174" fontId="9" fillId="0" borderId="13" xfId="0" applyNumberFormat="1" applyFont="1" applyFill="1" applyBorder="1" applyAlignment="1">
      <alignment horizontal="center" vertical="center"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Date" xfId="35"/>
    <cellStyle name="Excel Built-in Normal 1" xfId="36"/>
    <cellStyle name="Fixed" xfId="37"/>
    <cellStyle name="Heading1 1" xfId="38"/>
    <cellStyle name="Heading2" xfId="39"/>
    <cellStyle name="Ievade" xfId="40"/>
    <cellStyle name="Izcēlums1" xfId="41"/>
    <cellStyle name="Izcēlums2" xfId="42"/>
    <cellStyle name="Izcēlums3" xfId="43"/>
    <cellStyle name="Izcēlums4" xfId="44"/>
    <cellStyle name="Izcēlums5" xfId="45"/>
    <cellStyle name="Izcēlums6" xfId="46"/>
    <cellStyle name="Izvade" xfId="47"/>
    <cellStyle name="Comma" xfId="48"/>
    <cellStyle name="Comma [0]" xfId="49"/>
    <cellStyle name="Kopsumma" xfId="50"/>
    <cellStyle name="Labs" xfId="51"/>
    <cellStyle name="Neitrāls" xfId="52"/>
    <cellStyle name="Normal 2" xfId="53"/>
    <cellStyle name="Normal 2 2" xfId="54"/>
    <cellStyle name="Nosaukums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Style 1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dxfs count="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="80" zoomScaleNormal="80" workbookViewId="0" topLeftCell="A1">
      <selection activeCell="C37" sqref="C37"/>
    </sheetView>
  </sheetViews>
  <sheetFormatPr defaultColWidth="8.57421875" defaultRowHeight="12.75"/>
  <cols>
    <col min="1" max="1" width="10.28125" style="0" customWidth="1"/>
    <col min="2" max="2" width="8.57421875" style="0" customWidth="1"/>
    <col min="3" max="3" width="32.7109375" style="0" customWidth="1"/>
    <col min="4" max="4" width="16.421875" style="0" customWidth="1"/>
    <col min="5" max="5" width="16.7109375" style="0" customWidth="1"/>
    <col min="6" max="6" width="14.8515625" style="0" customWidth="1"/>
    <col min="7" max="7" width="14.57421875" style="0" customWidth="1"/>
    <col min="8" max="8" width="15.57421875" style="0" customWidth="1"/>
  </cols>
  <sheetData>
    <row r="1" spans="1:8" ht="16.5">
      <c r="A1" s="39" t="s">
        <v>0</v>
      </c>
      <c r="B1" s="39" t="s">
        <v>1</v>
      </c>
      <c r="C1" s="50"/>
      <c r="D1" s="50"/>
      <c r="E1" s="50"/>
      <c r="F1" s="50"/>
      <c r="G1" s="50"/>
      <c r="H1" s="50"/>
    </row>
    <row r="2" spans="1:8" ht="16.5">
      <c r="A2" s="39"/>
      <c r="B2" s="39"/>
      <c r="C2" s="61"/>
      <c r="D2" s="50"/>
      <c r="E2" s="50"/>
      <c r="F2" s="50"/>
      <c r="G2" s="50"/>
      <c r="H2" s="50"/>
    </row>
    <row r="3" spans="1:8" ht="16.5">
      <c r="A3" s="39" t="s">
        <v>2</v>
      </c>
      <c r="B3" s="39" t="s">
        <v>3</v>
      </c>
      <c r="C3" s="50"/>
      <c r="D3" s="50"/>
      <c r="E3" s="50"/>
      <c r="F3" s="50"/>
      <c r="G3" s="50"/>
      <c r="H3" s="50"/>
    </row>
    <row r="4" spans="1:8" ht="16.5">
      <c r="A4" s="39"/>
      <c r="B4" s="39" t="s">
        <v>4</v>
      </c>
      <c r="C4" s="62"/>
      <c r="D4" s="62"/>
      <c r="E4" s="62"/>
      <c r="F4" s="50"/>
      <c r="G4" s="50"/>
      <c r="H4" s="50"/>
    </row>
    <row r="5" spans="1:8" ht="16.5">
      <c r="A5" s="39" t="s">
        <v>5</v>
      </c>
      <c r="B5" s="39" t="s">
        <v>6</v>
      </c>
      <c r="C5" s="62"/>
      <c r="D5" s="62"/>
      <c r="E5" s="62"/>
      <c r="F5" s="50"/>
      <c r="G5" s="50"/>
      <c r="H5" s="50"/>
    </row>
    <row r="6" spans="1:8" ht="16.5">
      <c r="A6" s="48"/>
      <c r="B6" s="48"/>
      <c r="C6" s="62"/>
      <c r="D6" s="62"/>
      <c r="E6" s="62"/>
      <c r="F6" s="50"/>
      <c r="G6" s="50"/>
      <c r="H6" s="50"/>
    </row>
    <row r="7" spans="1:8" ht="16.5">
      <c r="A7" s="63"/>
      <c r="B7" s="63"/>
      <c r="C7" s="62"/>
      <c r="D7" s="62"/>
      <c r="E7" s="62"/>
      <c r="F7" s="50"/>
      <c r="G7" s="50"/>
      <c r="H7" s="50"/>
    </row>
    <row r="8" spans="1:8" ht="16.5">
      <c r="A8" s="63"/>
      <c r="B8" s="63"/>
      <c r="C8" s="62"/>
      <c r="D8" s="62"/>
      <c r="E8" s="62"/>
      <c r="F8" s="50"/>
      <c r="G8" s="50"/>
      <c r="H8" s="50"/>
    </row>
    <row r="9" spans="1:8" ht="15.75">
      <c r="A9" s="50"/>
      <c r="B9" s="50"/>
      <c r="C9" s="61"/>
      <c r="D9" s="61" t="s">
        <v>8</v>
      </c>
      <c r="E9" s="50"/>
      <c r="F9" s="50"/>
      <c r="G9" s="50"/>
      <c r="H9" s="50"/>
    </row>
    <row r="10" spans="1:8" ht="12.75">
      <c r="A10" s="50"/>
      <c r="B10" s="50"/>
      <c r="C10" s="50"/>
      <c r="D10" s="50"/>
      <c r="E10" s="50"/>
      <c r="F10" s="50"/>
      <c r="G10" s="50"/>
      <c r="H10" s="50"/>
    </row>
    <row r="11" spans="1:8" ht="12.75">
      <c r="A11" s="50"/>
      <c r="B11" s="50"/>
      <c r="C11" s="64" t="s">
        <v>9</v>
      </c>
      <c r="D11" s="65"/>
      <c r="E11" s="50"/>
      <c r="F11" s="50"/>
      <c r="G11" s="50"/>
      <c r="H11" s="50"/>
    </row>
    <row r="12" spans="1:8" ht="12.75">
      <c r="A12" s="50"/>
      <c r="B12" s="50"/>
      <c r="C12" s="64" t="s">
        <v>10</v>
      </c>
      <c r="D12" s="65"/>
      <c r="E12" s="50"/>
      <c r="F12" s="50"/>
      <c r="G12" s="50"/>
      <c r="H12" s="50"/>
    </row>
    <row r="13" spans="1:8" ht="16.5">
      <c r="A13" s="50"/>
      <c r="B13" s="50"/>
      <c r="C13" s="66"/>
      <c r="D13" s="50"/>
      <c r="E13" s="50"/>
      <c r="F13" s="50"/>
      <c r="G13" s="50"/>
      <c r="H13" s="50"/>
    </row>
    <row r="14" spans="1:8" ht="12.75">
      <c r="A14" s="50"/>
      <c r="B14" s="50"/>
      <c r="C14" s="50"/>
      <c r="D14" s="50"/>
      <c r="E14" s="50"/>
      <c r="F14" s="50"/>
      <c r="G14" s="50"/>
      <c r="H14" s="50"/>
    </row>
    <row r="15" spans="1:8" ht="12.75">
      <c r="A15" s="67"/>
      <c r="B15" s="67"/>
      <c r="C15" s="67"/>
      <c r="D15" s="67"/>
      <c r="E15" s="67"/>
      <c r="F15" s="67"/>
      <c r="G15" s="67"/>
      <c r="H15" s="67"/>
    </row>
    <row r="16" spans="1:8" ht="12.75">
      <c r="A16" s="262" t="s">
        <v>7</v>
      </c>
      <c r="B16" s="262" t="s">
        <v>403</v>
      </c>
      <c r="C16" s="262" t="s">
        <v>12</v>
      </c>
      <c r="D16" s="262" t="s">
        <v>13</v>
      </c>
      <c r="E16" s="259" t="s">
        <v>11</v>
      </c>
      <c r="F16" s="260"/>
      <c r="G16" s="261"/>
      <c r="H16" s="262" t="s">
        <v>17</v>
      </c>
    </row>
    <row r="17" spans="1:8" ht="12.75">
      <c r="A17" s="263"/>
      <c r="B17" s="263"/>
      <c r="C17" s="263"/>
      <c r="D17" s="263"/>
      <c r="E17" s="254" t="s">
        <v>14</v>
      </c>
      <c r="F17" s="253" t="s">
        <v>15</v>
      </c>
      <c r="G17" s="253" t="s">
        <v>16</v>
      </c>
      <c r="H17" s="263"/>
    </row>
    <row r="18" spans="1:8" ht="12.75">
      <c r="A18" s="255"/>
      <c r="B18" s="255"/>
      <c r="C18" s="255"/>
      <c r="D18" s="255" t="s">
        <v>18</v>
      </c>
      <c r="E18" s="255" t="s">
        <v>18</v>
      </c>
      <c r="F18" s="255" t="s">
        <v>18</v>
      </c>
      <c r="G18" s="255" t="s">
        <v>18</v>
      </c>
      <c r="H18" s="255" t="s">
        <v>19</v>
      </c>
    </row>
    <row r="19" spans="1:8" ht="12.75">
      <c r="A19" s="71"/>
      <c r="B19" s="71"/>
      <c r="C19" s="72"/>
      <c r="D19" s="73"/>
      <c r="E19" s="74"/>
      <c r="F19" s="74"/>
      <c r="G19" s="74"/>
      <c r="H19" s="74"/>
    </row>
    <row r="20" spans="1:8" ht="12.75">
      <c r="A20" s="51">
        <v>1</v>
      </c>
      <c r="B20" s="51">
        <v>1</v>
      </c>
      <c r="C20" s="52" t="s">
        <v>23</v>
      </c>
      <c r="D20" s="53"/>
      <c r="E20" s="54"/>
      <c r="F20" s="54"/>
      <c r="G20" s="54"/>
      <c r="H20" s="55"/>
    </row>
    <row r="21" spans="1:8" ht="12.75">
      <c r="A21" s="51">
        <v>2</v>
      </c>
      <c r="B21" s="51">
        <v>2</v>
      </c>
      <c r="C21" s="52" t="s">
        <v>22</v>
      </c>
      <c r="D21" s="53"/>
      <c r="E21" s="54"/>
      <c r="F21" s="54"/>
      <c r="G21" s="54"/>
      <c r="H21" s="55"/>
    </row>
    <row r="22" spans="1:8" ht="12.75">
      <c r="A22" s="51">
        <v>3</v>
      </c>
      <c r="B22" s="51">
        <v>3</v>
      </c>
      <c r="C22" s="52" t="s">
        <v>21</v>
      </c>
      <c r="D22" s="53"/>
      <c r="E22" s="54"/>
      <c r="F22" s="54"/>
      <c r="G22" s="54"/>
      <c r="H22" s="55"/>
    </row>
    <row r="23" spans="1:8" ht="12.75">
      <c r="A23" s="51">
        <v>4</v>
      </c>
      <c r="B23" s="51">
        <v>4</v>
      </c>
      <c r="C23" s="52" t="s">
        <v>388</v>
      </c>
      <c r="D23" s="53"/>
      <c r="E23" s="54"/>
      <c r="F23" s="54"/>
      <c r="G23" s="54"/>
      <c r="H23" s="55"/>
    </row>
    <row r="24" spans="1:8" ht="12.75">
      <c r="A24" s="51">
        <v>5</v>
      </c>
      <c r="B24" s="51">
        <v>5</v>
      </c>
      <c r="C24" s="52" t="s">
        <v>20</v>
      </c>
      <c r="D24" s="53"/>
      <c r="E24" s="54"/>
      <c r="F24" s="54"/>
      <c r="G24" s="54"/>
      <c r="H24" s="55"/>
    </row>
    <row r="25" spans="1:8" ht="12.75">
      <c r="A25" s="56"/>
      <c r="B25" s="56"/>
      <c r="C25" s="57"/>
      <c r="D25" s="58"/>
      <c r="E25" s="59"/>
      <c r="F25" s="59"/>
      <c r="G25" s="59"/>
      <c r="H25" s="60"/>
    </row>
    <row r="26" spans="1:8" ht="12.75">
      <c r="A26" s="71"/>
      <c r="B26" s="75"/>
      <c r="C26" s="75"/>
      <c r="D26" s="75"/>
      <c r="E26" s="75"/>
      <c r="F26" s="75"/>
      <c r="G26" s="75"/>
      <c r="H26" s="75"/>
    </row>
    <row r="27" spans="1:8" ht="12.75">
      <c r="A27" s="68"/>
      <c r="B27" s="69"/>
      <c r="C27" s="70" t="s">
        <v>24</v>
      </c>
      <c r="D27" s="54"/>
      <c r="E27" s="54"/>
      <c r="F27" s="54"/>
      <c r="G27" s="54"/>
      <c r="H27" s="54"/>
    </row>
    <row r="28" spans="1:8" ht="12.75">
      <c r="A28" s="68"/>
      <c r="B28" s="69"/>
      <c r="C28" s="70" t="s">
        <v>410</v>
      </c>
      <c r="D28" s="54"/>
      <c r="E28" s="72"/>
      <c r="F28" s="72"/>
      <c r="G28" s="72"/>
      <c r="H28" s="72"/>
    </row>
    <row r="29" spans="1:8" ht="12.75">
      <c r="A29" s="68"/>
      <c r="B29" s="69"/>
      <c r="C29" s="70" t="s">
        <v>25</v>
      </c>
      <c r="D29" s="72"/>
      <c r="E29" s="72"/>
      <c r="F29" s="72"/>
      <c r="G29" s="72"/>
      <c r="H29" s="72"/>
    </row>
    <row r="30" spans="1:8" ht="12.75">
      <c r="A30" s="68"/>
      <c r="B30" s="69"/>
      <c r="C30" s="70" t="s">
        <v>411</v>
      </c>
      <c r="D30" s="54"/>
      <c r="E30" s="72"/>
      <c r="F30" s="72"/>
      <c r="G30" s="72"/>
      <c r="H30" s="72"/>
    </row>
    <row r="31" spans="1:8" ht="12.75">
      <c r="A31" s="68"/>
      <c r="B31" s="69"/>
      <c r="C31" s="70" t="s">
        <v>26</v>
      </c>
      <c r="D31" s="54"/>
      <c r="E31" s="72"/>
      <c r="F31" s="72"/>
      <c r="G31" s="72"/>
      <c r="H31" s="72"/>
    </row>
    <row r="32" spans="1:8" ht="12.75">
      <c r="A32" s="68"/>
      <c r="B32" s="69"/>
      <c r="C32" s="70" t="s">
        <v>27</v>
      </c>
      <c r="D32" s="54"/>
      <c r="E32" s="72"/>
      <c r="F32" s="72"/>
      <c r="G32" s="72"/>
      <c r="H32" s="72"/>
    </row>
    <row r="33" spans="1:8" ht="12.75">
      <c r="A33" s="67"/>
      <c r="B33" s="67"/>
      <c r="C33" s="67"/>
      <c r="D33" s="67"/>
      <c r="E33" s="67"/>
      <c r="F33" s="67"/>
      <c r="G33" s="67"/>
      <c r="H33" s="67"/>
    </row>
    <row r="34" spans="1:8" ht="12.75">
      <c r="A34" s="50"/>
      <c r="B34" s="50"/>
      <c r="C34" s="50"/>
      <c r="D34" s="50"/>
      <c r="E34" s="50"/>
      <c r="F34" s="50"/>
      <c r="G34" s="50"/>
      <c r="H34" s="50"/>
    </row>
    <row r="35" spans="1:8" ht="12.75">
      <c r="A35" s="50" t="s">
        <v>28</v>
      </c>
      <c r="B35" s="64"/>
      <c r="C35" s="64"/>
      <c r="D35" s="50"/>
      <c r="E35" s="50"/>
      <c r="F35" s="50"/>
      <c r="G35" s="50"/>
      <c r="H35" s="50"/>
    </row>
    <row r="36" spans="1:3" ht="15">
      <c r="A36" s="3"/>
      <c r="B36" s="2"/>
      <c r="C36" s="2"/>
    </row>
  </sheetData>
  <sheetProtection selectLockedCells="1" selectUnlockedCells="1"/>
  <mergeCells count="6">
    <mergeCell ref="E16:G16"/>
    <mergeCell ref="A16:A17"/>
    <mergeCell ref="B16:B17"/>
    <mergeCell ref="C16:C17"/>
    <mergeCell ref="D16:D17"/>
    <mergeCell ref="H16:H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75" zoomScaleNormal="75" zoomScalePageLayoutView="0" workbookViewId="0" topLeftCell="A58">
      <selection activeCell="O99" sqref="N99:O99"/>
    </sheetView>
  </sheetViews>
  <sheetFormatPr defaultColWidth="9.140625" defaultRowHeight="12.75"/>
  <cols>
    <col min="2" max="2" width="49.57421875" style="0" customWidth="1"/>
    <col min="3" max="3" width="11.28125" style="0" customWidth="1"/>
    <col min="5" max="5" width="13.421875" style="0" customWidth="1"/>
    <col min="6" max="6" width="16.28125" style="0" customWidth="1"/>
    <col min="7" max="7" width="14.8515625" style="0" customWidth="1"/>
    <col min="8" max="8" width="13.140625" style="0" customWidth="1"/>
    <col min="9" max="9" width="15.140625" style="0" customWidth="1"/>
    <col min="10" max="10" width="12.140625" style="0" customWidth="1"/>
    <col min="11" max="11" width="13.8515625" style="0" customWidth="1"/>
    <col min="12" max="12" width="13.28125" style="0" customWidth="1"/>
    <col min="13" max="13" width="14.28125" style="0" customWidth="1"/>
    <col min="14" max="14" width="13.421875" style="0" customWidth="1"/>
    <col min="15" max="15" width="14.57421875" style="0" customWidth="1"/>
  </cols>
  <sheetData>
    <row r="1" spans="1:15" ht="16.5">
      <c r="A1" s="39" t="s">
        <v>0</v>
      </c>
      <c r="B1" s="39" t="s">
        <v>1</v>
      </c>
      <c r="C1" s="40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</row>
    <row r="2" spans="1:15" ht="16.5">
      <c r="A2" s="39"/>
      <c r="B2" s="39"/>
      <c r="C2" s="40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</row>
    <row r="3" spans="1:15" ht="16.5">
      <c r="A3" s="39" t="s">
        <v>2</v>
      </c>
      <c r="B3" s="39" t="s">
        <v>3</v>
      </c>
      <c r="C3" s="40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</row>
    <row r="4" spans="1:15" ht="16.5">
      <c r="A4" s="39"/>
      <c r="B4" s="39" t="s">
        <v>23</v>
      </c>
      <c r="C4" s="40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</row>
    <row r="5" spans="1:15" ht="16.5">
      <c r="A5" s="39" t="s">
        <v>5</v>
      </c>
      <c r="B5" s="39" t="s">
        <v>6</v>
      </c>
      <c r="C5" s="40"/>
      <c r="D5" s="41"/>
      <c r="E5" s="41"/>
      <c r="F5" s="41"/>
      <c r="G5" s="42"/>
      <c r="H5" s="42"/>
      <c r="I5" s="42"/>
      <c r="J5" s="42"/>
      <c r="K5" s="42"/>
      <c r="L5" s="42"/>
      <c r="M5" s="264"/>
      <c r="N5" s="264"/>
      <c r="O5" s="264"/>
    </row>
    <row r="6" spans="1:15" ht="12.75">
      <c r="A6" s="42"/>
      <c r="B6" s="42"/>
      <c r="C6" s="40"/>
      <c r="D6" s="41"/>
      <c r="E6" s="41"/>
      <c r="F6" s="41"/>
      <c r="G6" s="42"/>
      <c r="H6" s="42"/>
      <c r="I6" s="42"/>
      <c r="J6" s="42"/>
      <c r="K6" s="42"/>
      <c r="L6" s="42"/>
      <c r="M6" s="43"/>
      <c r="N6" s="43"/>
      <c r="O6" s="43"/>
    </row>
    <row r="7" spans="1:15" ht="12.75">
      <c r="A7" s="265" t="s">
        <v>409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2.75">
      <c r="A8" s="266" t="s">
        <v>23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>
      <c r="A10" s="42"/>
      <c r="B10" s="42" t="s">
        <v>396</v>
      </c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4"/>
      <c r="N10" s="45"/>
      <c r="O10" s="46"/>
    </row>
    <row r="11" spans="1:15" ht="12.75">
      <c r="A11" s="262" t="s">
        <v>7</v>
      </c>
      <c r="B11" s="262" t="s">
        <v>33</v>
      </c>
      <c r="C11" s="262" t="s">
        <v>34</v>
      </c>
      <c r="D11" s="262" t="s">
        <v>35</v>
      </c>
      <c r="E11" s="262" t="s">
        <v>401</v>
      </c>
      <c r="F11" s="256"/>
      <c r="G11" s="257" t="s">
        <v>31</v>
      </c>
      <c r="H11" s="257"/>
      <c r="I11" s="257"/>
      <c r="J11" s="258"/>
      <c r="K11" s="256"/>
      <c r="L11" s="257" t="s">
        <v>32</v>
      </c>
      <c r="M11" s="257"/>
      <c r="N11" s="257"/>
      <c r="O11" s="258"/>
    </row>
    <row r="12" spans="1:15" ht="12.75">
      <c r="A12" s="268"/>
      <c r="B12" s="268"/>
      <c r="C12" s="268"/>
      <c r="D12" s="268"/>
      <c r="E12" s="268"/>
      <c r="F12" s="262" t="s">
        <v>398</v>
      </c>
      <c r="G12" s="262" t="s">
        <v>36</v>
      </c>
      <c r="H12" s="262" t="s">
        <v>37</v>
      </c>
      <c r="I12" s="262" t="s">
        <v>38</v>
      </c>
      <c r="J12" s="262" t="s">
        <v>24</v>
      </c>
      <c r="K12" s="262" t="s">
        <v>402</v>
      </c>
      <c r="L12" s="262" t="s">
        <v>39</v>
      </c>
      <c r="M12" s="262" t="s">
        <v>40</v>
      </c>
      <c r="N12" s="262" t="s">
        <v>41</v>
      </c>
      <c r="O12" s="262" t="s">
        <v>42</v>
      </c>
    </row>
    <row r="13" spans="1:15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1:15" ht="13.5" thickBo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</row>
    <row r="15" spans="1:15" ht="13.5" thickTop="1">
      <c r="A15" s="23"/>
      <c r="B15" s="27"/>
      <c r="C15" s="25"/>
      <c r="D15" s="25"/>
      <c r="E15" s="25"/>
      <c r="F15" s="25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ht="12.75">
      <c r="A16" s="23">
        <v>1</v>
      </c>
      <c r="B16" s="24" t="s">
        <v>322</v>
      </c>
      <c r="C16" s="25" t="s">
        <v>60</v>
      </c>
      <c r="D16" s="26">
        <f>0.3*(4790+1070+152)</f>
        <v>1803.6000000000004</v>
      </c>
      <c r="E16" s="238"/>
      <c r="F16" s="239"/>
      <c r="G16" s="225"/>
      <c r="H16" s="237"/>
      <c r="I16" s="237"/>
      <c r="J16" s="227"/>
      <c r="K16" s="227"/>
      <c r="L16" s="237"/>
      <c r="M16" s="237"/>
      <c r="N16" s="237"/>
      <c r="O16" s="237"/>
    </row>
    <row r="17" spans="1:15" ht="12.75">
      <c r="A17" s="23">
        <v>2</v>
      </c>
      <c r="B17" s="27" t="s">
        <v>323</v>
      </c>
      <c r="C17" s="25" t="s">
        <v>60</v>
      </c>
      <c r="D17" s="26">
        <f>0.15*(4790+152)</f>
        <v>741.3</v>
      </c>
      <c r="E17" s="238"/>
      <c r="F17" s="239"/>
      <c r="G17" s="225"/>
      <c r="H17" s="237"/>
      <c r="I17" s="237"/>
      <c r="J17" s="227"/>
      <c r="K17" s="227"/>
      <c r="L17" s="237"/>
      <c r="M17" s="237"/>
      <c r="N17" s="237"/>
      <c r="O17" s="237"/>
    </row>
    <row r="18" spans="1:15" ht="12.75">
      <c r="A18" s="23">
        <v>3</v>
      </c>
      <c r="B18" s="27" t="s">
        <v>324</v>
      </c>
      <c r="C18" s="25" t="s">
        <v>230</v>
      </c>
      <c r="D18" s="26">
        <v>4790</v>
      </c>
      <c r="E18" s="238"/>
      <c r="F18" s="239"/>
      <c r="G18" s="225"/>
      <c r="H18" s="237"/>
      <c r="I18" s="237"/>
      <c r="J18" s="227"/>
      <c r="K18" s="227"/>
      <c r="L18" s="237"/>
      <c r="M18" s="237"/>
      <c r="N18" s="237"/>
      <c r="O18" s="237"/>
    </row>
    <row r="19" spans="1:15" ht="12.75">
      <c r="A19" s="23">
        <v>4</v>
      </c>
      <c r="B19" s="27" t="s">
        <v>385</v>
      </c>
      <c r="C19" s="25" t="s">
        <v>230</v>
      </c>
      <c r="D19" s="26">
        <f>1758.9+76</f>
        <v>1834.9</v>
      </c>
      <c r="E19" s="238"/>
      <c r="F19" s="239"/>
      <c r="G19" s="225"/>
      <c r="H19" s="237"/>
      <c r="I19" s="237"/>
      <c r="J19" s="227"/>
      <c r="K19" s="227"/>
      <c r="L19" s="237"/>
      <c r="M19" s="237"/>
      <c r="N19" s="237"/>
      <c r="O19" s="237"/>
    </row>
    <row r="20" spans="1:15" ht="12.75">
      <c r="A20" s="23">
        <v>5</v>
      </c>
      <c r="B20" s="27" t="s">
        <v>386</v>
      </c>
      <c r="C20" s="25" t="s">
        <v>230</v>
      </c>
      <c r="D20" s="26">
        <v>283.1</v>
      </c>
      <c r="E20" s="238"/>
      <c r="F20" s="239"/>
      <c r="G20" s="225"/>
      <c r="H20" s="237"/>
      <c r="I20" s="237"/>
      <c r="J20" s="227"/>
      <c r="K20" s="227"/>
      <c r="L20" s="237"/>
      <c r="M20" s="237"/>
      <c r="N20" s="237"/>
      <c r="O20" s="237"/>
    </row>
    <row r="21" spans="1:15" ht="25.5">
      <c r="A21" s="23">
        <v>6</v>
      </c>
      <c r="B21" s="24" t="s">
        <v>325</v>
      </c>
      <c r="C21" s="25" t="s">
        <v>230</v>
      </c>
      <c r="D21" s="26">
        <v>4790</v>
      </c>
      <c r="E21" s="238"/>
      <c r="F21" s="239"/>
      <c r="G21" s="225"/>
      <c r="H21" s="237"/>
      <c r="I21" s="237"/>
      <c r="J21" s="227"/>
      <c r="K21" s="227"/>
      <c r="L21" s="237"/>
      <c r="M21" s="237"/>
      <c r="N21" s="237"/>
      <c r="O21" s="237"/>
    </row>
    <row r="22" spans="1:15" ht="12.75">
      <c r="A22" s="23">
        <v>7</v>
      </c>
      <c r="B22" s="24" t="s">
        <v>390</v>
      </c>
      <c r="C22" s="25" t="s">
        <v>44</v>
      </c>
      <c r="D22" s="26">
        <v>2078</v>
      </c>
      <c r="E22" s="238"/>
      <c r="F22" s="239"/>
      <c r="G22" s="225"/>
      <c r="H22" s="237"/>
      <c r="I22" s="237"/>
      <c r="J22" s="227"/>
      <c r="K22" s="227"/>
      <c r="L22" s="237"/>
      <c r="M22" s="237"/>
      <c r="N22" s="237"/>
      <c r="O22" s="237"/>
    </row>
    <row r="23" spans="1:15" ht="12.75">
      <c r="A23" s="23">
        <v>8</v>
      </c>
      <c r="B23" s="24" t="s">
        <v>326</v>
      </c>
      <c r="C23" s="25" t="s">
        <v>230</v>
      </c>
      <c r="D23" s="28">
        <v>152</v>
      </c>
      <c r="E23" s="238"/>
      <c r="F23" s="239"/>
      <c r="G23" s="225"/>
      <c r="H23" s="237"/>
      <c r="I23" s="237"/>
      <c r="J23" s="227"/>
      <c r="K23" s="227"/>
      <c r="L23" s="237"/>
      <c r="M23" s="237"/>
      <c r="N23" s="237"/>
      <c r="O23" s="237"/>
    </row>
    <row r="24" spans="1:15" ht="12.75">
      <c r="A24" s="23">
        <v>9</v>
      </c>
      <c r="B24" s="24" t="s">
        <v>327</v>
      </c>
      <c r="C24" s="25" t="s">
        <v>230</v>
      </c>
      <c r="D24" s="28">
        <v>1070</v>
      </c>
      <c r="E24" s="238"/>
      <c r="F24" s="239"/>
      <c r="G24" s="225"/>
      <c r="H24" s="237"/>
      <c r="I24" s="237"/>
      <c r="J24" s="227"/>
      <c r="K24" s="227"/>
      <c r="L24" s="237"/>
      <c r="M24" s="237"/>
      <c r="N24" s="237"/>
      <c r="O24" s="237"/>
    </row>
    <row r="25" spans="1:15" ht="12.75">
      <c r="A25" s="23">
        <v>10</v>
      </c>
      <c r="B25" s="24" t="s">
        <v>328</v>
      </c>
      <c r="C25" s="25" t="s">
        <v>230</v>
      </c>
      <c r="D25" s="28">
        <v>1442</v>
      </c>
      <c r="E25" s="238"/>
      <c r="F25" s="239"/>
      <c r="G25" s="225"/>
      <c r="H25" s="237"/>
      <c r="I25" s="237"/>
      <c r="J25" s="227"/>
      <c r="K25" s="227"/>
      <c r="L25" s="237"/>
      <c r="M25" s="237"/>
      <c r="N25" s="237"/>
      <c r="O25" s="237"/>
    </row>
    <row r="26" spans="1:15" ht="47.25">
      <c r="A26" s="23">
        <f>+A25+1</f>
        <v>11</v>
      </c>
      <c r="B26" s="29" t="s">
        <v>329</v>
      </c>
      <c r="C26" s="25" t="s">
        <v>230</v>
      </c>
      <c r="D26" s="30">
        <v>400</v>
      </c>
      <c r="E26" s="238"/>
      <c r="F26" s="239"/>
      <c r="G26" s="225"/>
      <c r="H26" s="237"/>
      <c r="I26" s="237"/>
      <c r="J26" s="227"/>
      <c r="K26" s="227"/>
      <c r="L26" s="237"/>
      <c r="M26" s="237"/>
      <c r="N26" s="237"/>
      <c r="O26" s="237"/>
    </row>
    <row r="27" spans="1:15" ht="15.75">
      <c r="A27" s="23"/>
      <c r="B27" s="31" t="s">
        <v>330</v>
      </c>
      <c r="C27" s="240"/>
      <c r="D27" s="28"/>
      <c r="E27" s="238"/>
      <c r="F27" s="239"/>
      <c r="G27" s="225"/>
      <c r="H27" s="237"/>
      <c r="I27" s="237"/>
      <c r="J27" s="227"/>
      <c r="K27" s="227"/>
      <c r="L27" s="237"/>
      <c r="M27" s="237"/>
      <c r="N27" s="237"/>
      <c r="O27" s="237"/>
    </row>
    <row r="28" spans="1:15" ht="15.75">
      <c r="A28" s="23"/>
      <c r="B28" s="31" t="s">
        <v>331</v>
      </c>
      <c r="C28" s="240"/>
      <c r="D28" s="28"/>
      <c r="E28" s="238"/>
      <c r="F28" s="239"/>
      <c r="G28" s="225"/>
      <c r="H28" s="237"/>
      <c r="I28" s="237"/>
      <c r="J28" s="227"/>
      <c r="K28" s="227"/>
      <c r="L28" s="237"/>
      <c r="M28" s="237"/>
      <c r="N28" s="237"/>
      <c r="O28" s="237"/>
    </row>
    <row r="29" spans="1:15" ht="47.25">
      <c r="A29" s="23">
        <v>12</v>
      </c>
      <c r="B29" s="29" t="s">
        <v>332</v>
      </c>
      <c r="C29" s="25" t="s">
        <v>333</v>
      </c>
      <c r="D29" s="28">
        <f>8.5+1.5+2.7</f>
        <v>12.7</v>
      </c>
      <c r="E29" s="238"/>
      <c r="F29" s="239"/>
      <c r="G29" s="225"/>
      <c r="H29" s="237"/>
      <c r="I29" s="237"/>
      <c r="J29" s="227"/>
      <c r="K29" s="227"/>
      <c r="L29" s="237"/>
      <c r="M29" s="237"/>
      <c r="N29" s="237"/>
      <c r="O29" s="237"/>
    </row>
    <row r="30" spans="1:15" ht="63">
      <c r="A30" s="23">
        <f aca="true" t="shared" si="0" ref="A30:A82">+A29+1</f>
        <v>13</v>
      </c>
      <c r="B30" s="29" t="s">
        <v>334</v>
      </c>
      <c r="C30" s="25" t="s">
        <v>60</v>
      </c>
      <c r="D30" s="30">
        <v>124</v>
      </c>
      <c r="E30" s="238"/>
      <c r="F30" s="239"/>
      <c r="G30" s="225"/>
      <c r="H30" s="237"/>
      <c r="I30" s="237"/>
      <c r="J30" s="227"/>
      <c r="K30" s="227"/>
      <c r="L30" s="237"/>
      <c r="M30" s="237"/>
      <c r="N30" s="237"/>
      <c r="O30" s="237"/>
    </row>
    <row r="31" spans="1:15" ht="31.5">
      <c r="A31" s="23">
        <f t="shared" si="0"/>
        <v>14</v>
      </c>
      <c r="B31" s="29" t="s">
        <v>335</v>
      </c>
      <c r="C31" s="25" t="s">
        <v>230</v>
      </c>
      <c r="D31" s="30">
        <v>776</v>
      </c>
      <c r="E31" s="238"/>
      <c r="F31" s="239"/>
      <c r="G31" s="225"/>
      <c r="H31" s="237"/>
      <c r="I31" s="237"/>
      <c r="J31" s="227"/>
      <c r="K31" s="227"/>
      <c r="L31" s="237"/>
      <c r="M31" s="237"/>
      <c r="N31" s="237"/>
      <c r="O31" s="237"/>
    </row>
    <row r="32" spans="1:15" ht="31.5">
      <c r="A32" s="23">
        <f t="shared" si="0"/>
        <v>15</v>
      </c>
      <c r="B32" s="29" t="s">
        <v>336</v>
      </c>
      <c r="C32" s="25" t="s">
        <v>230</v>
      </c>
      <c r="D32" s="30">
        <v>776</v>
      </c>
      <c r="E32" s="238"/>
      <c r="F32" s="239"/>
      <c r="G32" s="225"/>
      <c r="H32" s="237"/>
      <c r="I32" s="237"/>
      <c r="J32" s="227"/>
      <c r="K32" s="227"/>
      <c r="L32" s="237"/>
      <c r="M32" s="237"/>
      <c r="N32" s="237"/>
      <c r="O32" s="237"/>
    </row>
    <row r="33" spans="1:15" ht="31.5">
      <c r="A33" s="23">
        <f t="shared" si="0"/>
        <v>16</v>
      </c>
      <c r="B33" s="29" t="s">
        <v>337</v>
      </c>
      <c r="C33" s="25" t="s">
        <v>230</v>
      </c>
      <c r="D33" s="30">
        <v>776</v>
      </c>
      <c r="E33" s="238"/>
      <c r="F33" s="239"/>
      <c r="G33" s="225"/>
      <c r="H33" s="237"/>
      <c r="I33" s="237"/>
      <c r="J33" s="227"/>
      <c r="K33" s="227"/>
      <c r="L33" s="237"/>
      <c r="M33" s="237"/>
      <c r="N33" s="237"/>
      <c r="O33" s="237"/>
    </row>
    <row r="34" spans="1:15" ht="47.25">
      <c r="A34" s="23">
        <f t="shared" si="0"/>
        <v>17</v>
      </c>
      <c r="B34" s="29" t="s">
        <v>338</v>
      </c>
      <c r="C34" s="25" t="s">
        <v>230</v>
      </c>
      <c r="D34" s="28">
        <v>20</v>
      </c>
      <c r="E34" s="238"/>
      <c r="F34" s="239"/>
      <c r="G34" s="225"/>
      <c r="H34" s="237"/>
      <c r="I34" s="237"/>
      <c r="J34" s="227"/>
      <c r="K34" s="227"/>
      <c r="L34" s="237"/>
      <c r="M34" s="237"/>
      <c r="N34" s="237"/>
      <c r="O34" s="237"/>
    </row>
    <row r="35" spans="1:15" ht="47.25">
      <c r="A35" s="23">
        <f t="shared" si="0"/>
        <v>18</v>
      </c>
      <c r="B35" s="29" t="s">
        <v>339</v>
      </c>
      <c r="C35" s="25" t="s">
        <v>230</v>
      </c>
      <c r="D35" s="28">
        <f>5*1.5</f>
        <v>7.5</v>
      </c>
      <c r="E35" s="238"/>
      <c r="F35" s="239"/>
      <c r="G35" s="225"/>
      <c r="H35" s="237"/>
      <c r="I35" s="237"/>
      <c r="J35" s="227"/>
      <c r="K35" s="227"/>
      <c r="L35" s="237"/>
      <c r="M35" s="237"/>
      <c r="N35" s="237"/>
      <c r="O35" s="237"/>
    </row>
    <row r="36" spans="1:15" ht="31.5">
      <c r="A36" s="23">
        <f t="shared" si="0"/>
        <v>19</v>
      </c>
      <c r="B36" s="29" t="s">
        <v>340</v>
      </c>
      <c r="C36" s="25" t="s">
        <v>230</v>
      </c>
      <c r="D36" s="28">
        <f>5*2.2</f>
        <v>11</v>
      </c>
      <c r="E36" s="238"/>
      <c r="F36" s="239"/>
      <c r="G36" s="225"/>
      <c r="H36" s="237"/>
      <c r="I36" s="237"/>
      <c r="J36" s="227"/>
      <c r="K36" s="227"/>
      <c r="L36" s="237"/>
      <c r="M36" s="237"/>
      <c r="N36" s="237"/>
      <c r="O36" s="237"/>
    </row>
    <row r="37" spans="1:15" ht="63">
      <c r="A37" s="23">
        <f t="shared" si="0"/>
        <v>20</v>
      </c>
      <c r="B37" s="29" t="s">
        <v>341</v>
      </c>
      <c r="C37" s="25" t="s">
        <v>230</v>
      </c>
      <c r="D37" s="28">
        <v>11</v>
      </c>
      <c r="E37" s="238"/>
      <c r="F37" s="239"/>
      <c r="G37" s="225"/>
      <c r="H37" s="237"/>
      <c r="I37" s="237"/>
      <c r="J37" s="227"/>
      <c r="K37" s="227"/>
      <c r="L37" s="237"/>
      <c r="M37" s="237"/>
      <c r="N37" s="237"/>
      <c r="O37" s="237"/>
    </row>
    <row r="38" spans="1:15" ht="31.5">
      <c r="A38" s="23">
        <f t="shared" si="0"/>
        <v>21</v>
      </c>
      <c r="B38" s="29" t="s">
        <v>342</v>
      </c>
      <c r="C38" s="25" t="s">
        <v>230</v>
      </c>
      <c r="D38" s="28">
        <v>7.5</v>
      </c>
      <c r="E38" s="238"/>
      <c r="F38" s="239"/>
      <c r="G38" s="225"/>
      <c r="H38" s="237"/>
      <c r="I38" s="237"/>
      <c r="J38" s="227"/>
      <c r="K38" s="227"/>
      <c r="L38" s="237"/>
      <c r="M38" s="237"/>
      <c r="N38" s="237"/>
      <c r="O38" s="237"/>
    </row>
    <row r="39" spans="1:15" ht="47.25">
      <c r="A39" s="23">
        <f t="shared" si="0"/>
        <v>22</v>
      </c>
      <c r="B39" s="29" t="s">
        <v>343</v>
      </c>
      <c r="C39" s="25" t="s">
        <v>230</v>
      </c>
      <c r="D39" s="28">
        <v>7.5</v>
      </c>
      <c r="E39" s="238"/>
      <c r="F39" s="239"/>
      <c r="G39" s="225"/>
      <c r="H39" s="237"/>
      <c r="I39" s="237"/>
      <c r="J39" s="227"/>
      <c r="K39" s="227"/>
      <c r="L39" s="237"/>
      <c r="M39" s="237"/>
      <c r="N39" s="237"/>
      <c r="O39" s="237"/>
    </row>
    <row r="40" spans="1:15" ht="15.75">
      <c r="A40" s="23"/>
      <c r="B40" s="31" t="s">
        <v>344</v>
      </c>
      <c r="C40" s="25"/>
      <c r="D40" s="28"/>
      <c r="E40" s="238"/>
      <c r="F40" s="239"/>
      <c r="G40" s="225"/>
      <c r="H40" s="237"/>
      <c r="I40" s="237"/>
      <c r="J40" s="227"/>
      <c r="K40" s="227"/>
      <c r="L40" s="237"/>
      <c r="M40" s="237"/>
      <c r="N40" s="237"/>
      <c r="O40" s="237"/>
    </row>
    <row r="41" spans="1:15" ht="15.75">
      <c r="A41" s="23">
        <v>23</v>
      </c>
      <c r="B41" s="31" t="s">
        <v>345</v>
      </c>
      <c r="C41" s="25" t="s">
        <v>230</v>
      </c>
      <c r="D41" s="28">
        <f>6*2.2</f>
        <v>13.200000000000001</v>
      </c>
      <c r="E41" s="238"/>
      <c r="F41" s="239"/>
      <c r="G41" s="225"/>
      <c r="H41" s="237"/>
      <c r="I41" s="237"/>
      <c r="J41" s="227"/>
      <c r="K41" s="227"/>
      <c r="L41" s="237"/>
      <c r="M41" s="237"/>
      <c r="N41" s="237"/>
      <c r="O41" s="237"/>
    </row>
    <row r="42" spans="1:15" ht="15.75">
      <c r="A42" s="23"/>
      <c r="B42" s="31" t="s">
        <v>346</v>
      </c>
      <c r="C42" s="25"/>
      <c r="D42" s="28"/>
      <c r="E42" s="238"/>
      <c r="F42" s="239"/>
      <c r="G42" s="225"/>
      <c r="H42" s="237"/>
      <c r="I42" s="237"/>
      <c r="J42" s="227"/>
      <c r="K42" s="227"/>
      <c r="L42" s="237"/>
      <c r="M42" s="237"/>
      <c r="N42" s="237"/>
      <c r="O42" s="237"/>
    </row>
    <row r="43" spans="1:15" ht="63">
      <c r="A43" s="23">
        <v>24</v>
      </c>
      <c r="B43" s="29" t="s">
        <v>347</v>
      </c>
      <c r="C43" s="25" t="s">
        <v>230</v>
      </c>
      <c r="D43" s="28">
        <f>12*8</f>
        <v>96</v>
      </c>
      <c r="E43" s="238"/>
      <c r="F43" s="239"/>
      <c r="G43" s="225"/>
      <c r="H43" s="237"/>
      <c r="I43" s="237"/>
      <c r="J43" s="227"/>
      <c r="K43" s="227"/>
      <c r="L43" s="237"/>
      <c r="M43" s="237"/>
      <c r="N43" s="237"/>
      <c r="O43" s="237"/>
    </row>
    <row r="44" spans="1:15" ht="31.5">
      <c r="A44" s="23">
        <f t="shared" si="0"/>
        <v>25</v>
      </c>
      <c r="B44" s="29" t="s">
        <v>348</v>
      </c>
      <c r="C44" s="25" t="s">
        <v>57</v>
      </c>
      <c r="D44" s="28">
        <v>1</v>
      </c>
      <c r="E44" s="238"/>
      <c r="F44" s="239"/>
      <c r="G44" s="225"/>
      <c r="H44" s="237"/>
      <c r="I44" s="237"/>
      <c r="J44" s="227"/>
      <c r="K44" s="227"/>
      <c r="L44" s="237"/>
      <c r="M44" s="237"/>
      <c r="N44" s="237"/>
      <c r="O44" s="237"/>
    </row>
    <row r="45" spans="1:15" ht="47.25">
      <c r="A45" s="23">
        <f t="shared" si="0"/>
        <v>26</v>
      </c>
      <c r="B45" s="29" t="s">
        <v>349</v>
      </c>
      <c r="C45" s="25" t="s">
        <v>129</v>
      </c>
      <c r="D45" s="28">
        <v>2</v>
      </c>
      <c r="E45" s="238"/>
      <c r="F45" s="239"/>
      <c r="G45" s="225"/>
      <c r="H45" s="237"/>
      <c r="I45" s="237"/>
      <c r="J45" s="227"/>
      <c r="K45" s="227"/>
      <c r="L45" s="237"/>
      <c r="M45" s="237"/>
      <c r="N45" s="237"/>
      <c r="O45" s="237"/>
    </row>
    <row r="46" spans="1:15" ht="47.25">
      <c r="A46" s="23">
        <f t="shared" si="0"/>
        <v>27</v>
      </c>
      <c r="B46" s="29" t="s">
        <v>350</v>
      </c>
      <c r="C46" s="25" t="s">
        <v>129</v>
      </c>
      <c r="D46" s="28">
        <v>2</v>
      </c>
      <c r="E46" s="238"/>
      <c r="F46" s="239"/>
      <c r="G46" s="225"/>
      <c r="H46" s="237"/>
      <c r="I46" s="237"/>
      <c r="J46" s="227"/>
      <c r="K46" s="227"/>
      <c r="L46" s="237"/>
      <c r="M46" s="237"/>
      <c r="N46" s="237"/>
      <c r="O46" s="237"/>
    </row>
    <row r="47" spans="1:15" ht="31.5">
      <c r="A47" s="23">
        <f t="shared" si="0"/>
        <v>28</v>
      </c>
      <c r="B47" s="29" t="s">
        <v>351</v>
      </c>
      <c r="C47" s="25" t="s">
        <v>129</v>
      </c>
      <c r="D47" s="28">
        <v>2</v>
      </c>
      <c r="E47" s="238"/>
      <c r="F47" s="239"/>
      <c r="G47" s="225"/>
      <c r="H47" s="237"/>
      <c r="I47" s="237"/>
      <c r="J47" s="227"/>
      <c r="K47" s="227"/>
      <c r="L47" s="237"/>
      <c r="M47" s="237"/>
      <c r="N47" s="237"/>
      <c r="O47" s="237"/>
    </row>
    <row r="48" spans="1:15" ht="47.25">
      <c r="A48" s="23">
        <f t="shared" si="0"/>
        <v>29</v>
      </c>
      <c r="B48" s="29" t="s">
        <v>352</v>
      </c>
      <c r="C48" s="25" t="s">
        <v>129</v>
      </c>
      <c r="D48" s="28">
        <v>5</v>
      </c>
      <c r="E48" s="238"/>
      <c r="F48" s="239"/>
      <c r="G48" s="225"/>
      <c r="H48" s="237"/>
      <c r="I48" s="237"/>
      <c r="J48" s="227"/>
      <c r="K48" s="227"/>
      <c r="L48" s="237"/>
      <c r="M48" s="237"/>
      <c r="N48" s="237"/>
      <c r="O48" s="237"/>
    </row>
    <row r="49" spans="1:15" ht="63">
      <c r="A49" s="23">
        <v>30</v>
      </c>
      <c r="B49" s="29" t="s">
        <v>353</v>
      </c>
      <c r="C49" s="25" t="s">
        <v>60</v>
      </c>
      <c r="D49" s="28">
        <f>3*3.14*4*0.04</f>
        <v>1.5072</v>
      </c>
      <c r="E49" s="238"/>
      <c r="F49" s="239"/>
      <c r="G49" s="225"/>
      <c r="H49" s="237"/>
      <c r="I49" s="237"/>
      <c r="J49" s="227"/>
      <c r="K49" s="227"/>
      <c r="L49" s="237"/>
      <c r="M49" s="237"/>
      <c r="N49" s="237"/>
      <c r="O49" s="237"/>
    </row>
    <row r="50" spans="1:15" ht="63">
      <c r="A50" s="23">
        <f t="shared" si="0"/>
        <v>31</v>
      </c>
      <c r="B50" s="29" t="s">
        <v>354</v>
      </c>
      <c r="C50" s="25" t="s">
        <v>57</v>
      </c>
      <c r="D50" s="28">
        <v>1</v>
      </c>
      <c r="E50" s="238"/>
      <c r="F50" s="239"/>
      <c r="G50" s="225"/>
      <c r="H50" s="237"/>
      <c r="I50" s="237"/>
      <c r="J50" s="227"/>
      <c r="K50" s="227"/>
      <c r="L50" s="237"/>
      <c r="M50" s="237"/>
      <c r="N50" s="237"/>
      <c r="O50" s="237"/>
    </row>
    <row r="51" spans="1:15" ht="47.25">
      <c r="A51" s="23">
        <f t="shared" si="0"/>
        <v>32</v>
      </c>
      <c r="B51" s="29" t="s">
        <v>355</v>
      </c>
      <c r="C51" s="25" t="s">
        <v>60</v>
      </c>
      <c r="D51" s="32">
        <f>12*3.14*1.6*1.6*0.5</f>
        <v>48.2304</v>
      </c>
      <c r="E51" s="238"/>
      <c r="F51" s="239"/>
      <c r="G51" s="225"/>
      <c r="H51" s="237"/>
      <c r="I51" s="237"/>
      <c r="J51" s="227"/>
      <c r="K51" s="227"/>
      <c r="L51" s="237"/>
      <c r="M51" s="237"/>
      <c r="N51" s="237"/>
      <c r="O51" s="237"/>
    </row>
    <row r="52" spans="1:15" ht="110.25">
      <c r="A52" s="23">
        <f t="shared" si="0"/>
        <v>33</v>
      </c>
      <c r="B52" s="29" t="s">
        <v>356</v>
      </c>
      <c r="C52" s="25" t="s">
        <v>60</v>
      </c>
      <c r="D52" s="32">
        <f>11.5*3.14*1.6*1.6*0.5</f>
        <v>46.220800000000004</v>
      </c>
      <c r="E52" s="238"/>
      <c r="F52" s="239"/>
      <c r="G52" s="225"/>
      <c r="H52" s="237"/>
      <c r="I52" s="237"/>
      <c r="J52" s="227"/>
      <c r="K52" s="227"/>
      <c r="L52" s="237"/>
      <c r="M52" s="237"/>
      <c r="N52" s="237"/>
      <c r="O52" s="237"/>
    </row>
    <row r="53" spans="1:15" ht="31.5">
      <c r="A53" s="23">
        <f t="shared" si="0"/>
        <v>34</v>
      </c>
      <c r="B53" s="29" t="s">
        <v>357</v>
      </c>
      <c r="C53" s="25" t="s">
        <v>60</v>
      </c>
      <c r="D53" s="28">
        <v>9.65</v>
      </c>
      <c r="E53" s="238"/>
      <c r="F53" s="239"/>
      <c r="G53" s="225"/>
      <c r="H53" s="237"/>
      <c r="I53" s="237"/>
      <c r="J53" s="227"/>
      <c r="K53" s="227"/>
      <c r="L53" s="237"/>
      <c r="M53" s="237"/>
      <c r="N53" s="237"/>
      <c r="O53" s="237"/>
    </row>
    <row r="54" spans="1:15" ht="34.5">
      <c r="A54" s="23">
        <f t="shared" si="0"/>
        <v>35</v>
      </c>
      <c r="B54" s="29" t="s">
        <v>389</v>
      </c>
      <c r="C54" s="25" t="s">
        <v>60</v>
      </c>
      <c r="D54" s="28">
        <v>9</v>
      </c>
      <c r="E54" s="238"/>
      <c r="F54" s="239"/>
      <c r="G54" s="225"/>
      <c r="H54" s="237"/>
      <c r="I54" s="237"/>
      <c r="J54" s="227"/>
      <c r="K54" s="227"/>
      <c r="L54" s="237"/>
      <c r="M54" s="237"/>
      <c r="N54" s="237"/>
      <c r="O54" s="237"/>
    </row>
    <row r="55" spans="1:15" ht="31.5">
      <c r="A55" s="23">
        <f t="shared" si="0"/>
        <v>36</v>
      </c>
      <c r="B55" s="29" t="s">
        <v>358</v>
      </c>
      <c r="C55" s="25" t="s">
        <v>230</v>
      </c>
      <c r="D55" s="30">
        <v>56</v>
      </c>
      <c r="E55" s="238"/>
      <c r="F55" s="239"/>
      <c r="G55" s="225"/>
      <c r="H55" s="237"/>
      <c r="I55" s="237"/>
      <c r="J55" s="227"/>
      <c r="K55" s="227"/>
      <c r="L55" s="237"/>
      <c r="M55" s="237"/>
      <c r="N55" s="237"/>
      <c r="O55" s="237"/>
    </row>
    <row r="56" spans="1:15" ht="15.75">
      <c r="A56" s="23"/>
      <c r="B56" s="31" t="s">
        <v>359</v>
      </c>
      <c r="C56" s="25"/>
      <c r="D56" s="28"/>
      <c r="E56" s="238"/>
      <c r="F56" s="239"/>
      <c r="G56" s="225"/>
      <c r="H56" s="237"/>
      <c r="I56" s="237"/>
      <c r="J56" s="227"/>
      <c r="K56" s="227"/>
      <c r="L56" s="237"/>
      <c r="M56" s="237"/>
      <c r="N56" s="237"/>
      <c r="O56" s="237"/>
    </row>
    <row r="57" spans="1:15" ht="47.25">
      <c r="A57" s="23">
        <v>37</v>
      </c>
      <c r="B57" s="29" t="s">
        <v>360</v>
      </c>
      <c r="C57" s="25" t="s">
        <v>60</v>
      </c>
      <c r="D57" s="30">
        <v>0.2</v>
      </c>
      <c r="E57" s="238"/>
      <c r="F57" s="239"/>
      <c r="G57" s="225"/>
      <c r="H57" s="237"/>
      <c r="I57" s="237"/>
      <c r="J57" s="227"/>
      <c r="K57" s="227"/>
      <c r="L57" s="237"/>
      <c r="M57" s="237"/>
      <c r="N57" s="237"/>
      <c r="O57" s="237"/>
    </row>
    <row r="58" spans="1:15" ht="63">
      <c r="A58" s="23">
        <f t="shared" si="0"/>
        <v>38</v>
      </c>
      <c r="B58" s="29" t="s">
        <v>361</v>
      </c>
      <c r="C58" s="25" t="s">
        <v>230</v>
      </c>
      <c r="D58" s="30">
        <v>56</v>
      </c>
      <c r="E58" s="238"/>
      <c r="F58" s="239"/>
      <c r="G58" s="225"/>
      <c r="H58" s="237"/>
      <c r="I58" s="237"/>
      <c r="J58" s="227"/>
      <c r="K58" s="227"/>
      <c r="L58" s="237"/>
      <c r="M58" s="237"/>
      <c r="N58" s="237"/>
      <c r="O58" s="237"/>
    </row>
    <row r="59" spans="1:15" ht="15.75">
      <c r="A59" s="23">
        <f t="shared" si="0"/>
        <v>39</v>
      </c>
      <c r="B59" s="29" t="s">
        <v>362</v>
      </c>
      <c r="C59" s="25" t="s">
        <v>230</v>
      </c>
      <c r="D59" s="30">
        <v>56</v>
      </c>
      <c r="E59" s="238"/>
      <c r="F59" s="239"/>
      <c r="G59" s="225"/>
      <c r="H59" s="237"/>
      <c r="I59" s="237"/>
      <c r="J59" s="227"/>
      <c r="K59" s="227"/>
      <c r="L59" s="237"/>
      <c r="M59" s="237"/>
      <c r="N59" s="237"/>
      <c r="O59" s="237"/>
    </row>
    <row r="60" spans="1:15" ht="15.75">
      <c r="A60" s="23">
        <f t="shared" si="0"/>
        <v>40</v>
      </c>
      <c r="B60" s="31" t="s">
        <v>363</v>
      </c>
      <c r="C60" s="25" t="s">
        <v>230</v>
      </c>
      <c r="D60" s="30">
        <v>56</v>
      </c>
      <c r="E60" s="238"/>
      <c r="F60" s="239"/>
      <c r="G60" s="225"/>
      <c r="H60" s="237"/>
      <c r="I60" s="237"/>
      <c r="J60" s="227"/>
      <c r="K60" s="227"/>
      <c r="L60" s="237"/>
      <c r="M60" s="237"/>
      <c r="N60" s="237"/>
      <c r="O60" s="237"/>
    </row>
    <row r="61" spans="1:15" ht="15.75">
      <c r="A61" s="23"/>
      <c r="B61" s="31" t="s">
        <v>364</v>
      </c>
      <c r="C61" s="25"/>
      <c r="D61" s="28"/>
      <c r="E61" s="238"/>
      <c r="F61" s="239"/>
      <c r="G61" s="225"/>
      <c r="H61" s="237"/>
      <c r="I61" s="237"/>
      <c r="J61" s="227"/>
      <c r="K61" s="227"/>
      <c r="L61" s="237"/>
      <c r="M61" s="237"/>
      <c r="N61" s="237"/>
      <c r="O61" s="237"/>
    </row>
    <row r="62" spans="1:15" ht="63">
      <c r="A62" s="23">
        <v>41</v>
      </c>
      <c r="B62" s="29" t="s">
        <v>365</v>
      </c>
      <c r="C62" s="25" t="s">
        <v>60</v>
      </c>
      <c r="D62" s="30">
        <v>9.6</v>
      </c>
      <c r="E62" s="238"/>
      <c r="F62" s="239"/>
      <c r="G62" s="225"/>
      <c r="H62" s="237"/>
      <c r="I62" s="237"/>
      <c r="J62" s="227"/>
      <c r="K62" s="227"/>
      <c r="L62" s="237"/>
      <c r="M62" s="237"/>
      <c r="N62" s="237"/>
      <c r="O62" s="237"/>
    </row>
    <row r="63" spans="1:15" ht="15.75">
      <c r="A63" s="23">
        <f t="shared" si="0"/>
        <v>42</v>
      </c>
      <c r="B63" s="31" t="s">
        <v>366</v>
      </c>
      <c r="C63" s="25" t="s">
        <v>57</v>
      </c>
      <c r="D63" s="28">
        <v>1</v>
      </c>
      <c r="E63" s="238"/>
      <c r="F63" s="239"/>
      <c r="G63" s="225"/>
      <c r="H63" s="237"/>
      <c r="I63" s="237"/>
      <c r="J63" s="227"/>
      <c r="K63" s="227"/>
      <c r="L63" s="237"/>
      <c r="M63" s="237"/>
      <c r="N63" s="237"/>
      <c r="O63" s="237"/>
    </row>
    <row r="64" spans="1:15" ht="15.75">
      <c r="A64" s="23"/>
      <c r="B64" s="31" t="s">
        <v>367</v>
      </c>
      <c r="C64" s="240"/>
      <c r="D64" s="28"/>
      <c r="E64" s="238"/>
      <c r="F64" s="239"/>
      <c r="G64" s="225"/>
      <c r="H64" s="237"/>
      <c r="I64" s="237"/>
      <c r="J64" s="227"/>
      <c r="K64" s="227"/>
      <c r="L64" s="237"/>
      <c r="M64" s="237"/>
      <c r="N64" s="237"/>
      <c r="O64" s="237"/>
    </row>
    <row r="65" spans="1:15" ht="47.25">
      <c r="A65" s="23">
        <v>43</v>
      </c>
      <c r="B65" s="29" t="s">
        <v>368</v>
      </c>
      <c r="C65" s="240" t="s">
        <v>333</v>
      </c>
      <c r="D65" s="28">
        <v>26</v>
      </c>
      <c r="E65" s="238"/>
      <c r="F65" s="239"/>
      <c r="G65" s="225"/>
      <c r="H65" s="237"/>
      <c r="I65" s="237"/>
      <c r="J65" s="227"/>
      <c r="K65" s="227"/>
      <c r="L65" s="237"/>
      <c r="M65" s="237"/>
      <c r="N65" s="237"/>
      <c r="O65" s="237"/>
    </row>
    <row r="66" spans="1:15" ht="15.75">
      <c r="A66" s="23"/>
      <c r="B66" s="31" t="s">
        <v>369</v>
      </c>
      <c r="C66" s="25"/>
      <c r="D66" s="28"/>
      <c r="E66" s="238"/>
      <c r="F66" s="239"/>
      <c r="G66" s="225"/>
      <c r="H66" s="237"/>
      <c r="I66" s="237"/>
      <c r="J66" s="227"/>
      <c r="K66" s="227"/>
      <c r="L66" s="237"/>
      <c r="M66" s="237"/>
      <c r="N66" s="237"/>
      <c r="O66" s="237"/>
    </row>
    <row r="67" spans="1:15" ht="47.25">
      <c r="A67" s="23">
        <v>44</v>
      </c>
      <c r="B67" s="29" t="s">
        <v>370</v>
      </c>
      <c r="C67" s="25" t="s">
        <v>57</v>
      </c>
      <c r="D67" s="28">
        <v>1</v>
      </c>
      <c r="E67" s="238"/>
      <c r="F67" s="239"/>
      <c r="G67" s="225"/>
      <c r="H67" s="237"/>
      <c r="I67" s="237"/>
      <c r="J67" s="227"/>
      <c r="K67" s="227"/>
      <c r="L67" s="237"/>
      <c r="M67" s="237"/>
      <c r="N67" s="237"/>
      <c r="O67" s="237"/>
    </row>
    <row r="68" spans="1:15" ht="47.25">
      <c r="A68" s="23">
        <f t="shared" si="0"/>
        <v>45</v>
      </c>
      <c r="B68" s="29" t="s">
        <v>371</v>
      </c>
      <c r="C68" s="25" t="s">
        <v>57</v>
      </c>
      <c r="D68" s="28">
        <v>1</v>
      </c>
      <c r="E68" s="238"/>
      <c r="F68" s="239"/>
      <c r="G68" s="225"/>
      <c r="H68" s="237"/>
      <c r="I68" s="237"/>
      <c r="J68" s="227"/>
      <c r="K68" s="227"/>
      <c r="L68" s="237"/>
      <c r="M68" s="237"/>
      <c r="N68" s="237"/>
      <c r="O68" s="237"/>
    </row>
    <row r="69" spans="1:15" ht="47.25">
      <c r="A69" s="23">
        <f t="shared" si="0"/>
        <v>46</v>
      </c>
      <c r="B69" s="29" t="s">
        <v>372</v>
      </c>
      <c r="C69" s="25" t="s">
        <v>230</v>
      </c>
      <c r="D69" s="30">
        <v>14</v>
      </c>
      <c r="E69" s="238"/>
      <c r="F69" s="239"/>
      <c r="G69" s="225"/>
      <c r="H69" s="237"/>
      <c r="I69" s="237"/>
      <c r="J69" s="227"/>
      <c r="K69" s="227"/>
      <c r="L69" s="237"/>
      <c r="M69" s="237"/>
      <c r="N69" s="237"/>
      <c r="O69" s="237"/>
    </row>
    <row r="70" spans="1:15" ht="15.75">
      <c r="A70" s="23">
        <f t="shared" si="0"/>
        <v>47</v>
      </c>
      <c r="B70" s="31" t="s">
        <v>373</v>
      </c>
      <c r="C70" s="25" t="s">
        <v>129</v>
      </c>
      <c r="D70" s="28">
        <v>73</v>
      </c>
      <c r="E70" s="238"/>
      <c r="F70" s="239"/>
      <c r="G70" s="225"/>
      <c r="H70" s="237"/>
      <c r="I70" s="237"/>
      <c r="J70" s="227"/>
      <c r="K70" s="227"/>
      <c r="L70" s="237"/>
      <c r="M70" s="237"/>
      <c r="N70" s="237"/>
      <c r="O70" s="237"/>
    </row>
    <row r="71" spans="1:15" ht="47.25">
      <c r="A71" s="23">
        <f t="shared" si="0"/>
        <v>48</v>
      </c>
      <c r="B71" s="29" t="s">
        <v>374</v>
      </c>
      <c r="C71" s="25" t="s">
        <v>129</v>
      </c>
      <c r="D71" s="30">
        <v>4</v>
      </c>
      <c r="E71" s="238"/>
      <c r="F71" s="239"/>
      <c r="G71" s="225"/>
      <c r="H71" s="237"/>
      <c r="I71" s="237"/>
      <c r="J71" s="227"/>
      <c r="K71" s="227"/>
      <c r="L71" s="237"/>
      <c r="M71" s="237"/>
      <c r="N71" s="237"/>
      <c r="O71" s="237"/>
    </row>
    <row r="72" spans="1:15" ht="12.75">
      <c r="A72" s="23">
        <f t="shared" si="0"/>
        <v>49</v>
      </c>
      <c r="B72" s="24" t="s">
        <v>375</v>
      </c>
      <c r="C72" s="25" t="s">
        <v>129</v>
      </c>
      <c r="D72" s="26">
        <v>68</v>
      </c>
      <c r="E72" s="238"/>
      <c r="F72" s="239"/>
      <c r="G72" s="225"/>
      <c r="H72" s="237"/>
      <c r="I72" s="237"/>
      <c r="J72" s="227"/>
      <c r="K72" s="227"/>
      <c r="L72" s="237"/>
      <c r="M72" s="237"/>
      <c r="N72" s="237"/>
      <c r="O72" s="237"/>
    </row>
    <row r="73" spans="1:15" ht="12.75">
      <c r="A73" s="23">
        <f t="shared" si="0"/>
        <v>50</v>
      </c>
      <c r="B73" s="24" t="s">
        <v>376</v>
      </c>
      <c r="C73" s="25" t="s">
        <v>230</v>
      </c>
      <c r="D73" s="26">
        <v>137.6</v>
      </c>
      <c r="E73" s="238"/>
      <c r="F73" s="239"/>
      <c r="G73" s="225"/>
      <c r="H73" s="237"/>
      <c r="I73" s="237"/>
      <c r="J73" s="227"/>
      <c r="K73" s="227"/>
      <c r="L73" s="237"/>
      <c r="M73" s="237"/>
      <c r="N73" s="237"/>
      <c r="O73" s="237"/>
    </row>
    <row r="74" spans="1:15" ht="12.75">
      <c r="A74" s="23">
        <f t="shared" si="0"/>
        <v>51</v>
      </c>
      <c r="B74" s="24" t="s">
        <v>377</v>
      </c>
      <c r="C74" s="25" t="s">
        <v>230</v>
      </c>
      <c r="D74" s="26">
        <v>9.7</v>
      </c>
      <c r="E74" s="238"/>
      <c r="F74" s="239"/>
      <c r="G74" s="225"/>
      <c r="H74" s="237"/>
      <c r="I74" s="237"/>
      <c r="J74" s="227"/>
      <c r="K74" s="227"/>
      <c r="L74" s="237"/>
      <c r="M74" s="237"/>
      <c r="N74" s="237"/>
      <c r="O74" s="237"/>
    </row>
    <row r="75" spans="1:15" ht="12.75">
      <c r="A75" s="23">
        <f t="shared" si="0"/>
        <v>52</v>
      </c>
      <c r="B75" s="24" t="s">
        <v>378</v>
      </c>
      <c r="C75" s="25" t="s">
        <v>230</v>
      </c>
      <c r="D75" s="26">
        <v>11.5</v>
      </c>
      <c r="E75" s="238"/>
      <c r="F75" s="239"/>
      <c r="G75" s="225"/>
      <c r="H75" s="237"/>
      <c r="I75" s="237"/>
      <c r="J75" s="227"/>
      <c r="K75" s="227"/>
      <c r="L75" s="237"/>
      <c r="M75" s="237"/>
      <c r="N75" s="237"/>
      <c r="O75" s="237"/>
    </row>
    <row r="76" spans="1:15" ht="12.75">
      <c r="A76" s="23">
        <f t="shared" si="0"/>
        <v>53</v>
      </c>
      <c r="B76" s="24" t="s">
        <v>379</v>
      </c>
      <c r="C76" s="25" t="s">
        <v>230</v>
      </c>
      <c r="D76" s="26">
        <v>148.1</v>
      </c>
      <c r="E76" s="238"/>
      <c r="F76" s="239"/>
      <c r="G76" s="225"/>
      <c r="H76" s="237"/>
      <c r="I76" s="237"/>
      <c r="J76" s="227"/>
      <c r="K76" s="227"/>
      <c r="L76" s="237"/>
      <c r="M76" s="237"/>
      <c r="N76" s="237"/>
      <c r="O76" s="237"/>
    </row>
    <row r="77" spans="1:15" ht="12.75">
      <c r="A77" s="23">
        <f t="shared" si="0"/>
        <v>54</v>
      </c>
      <c r="B77" s="24" t="s">
        <v>380</v>
      </c>
      <c r="C77" s="25" t="s">
        <v>230</v>
      </c>
      <c r="D77" s="26">
        <v>93.7</v>
      </c>
      <c r="E77" s="238"/>
      <c r="F77" s="239"/>
      <c r="G77" s="225"/>
      <c r="H77" s="237"/>
      <c r="I77" s="237"/>
      <c r="J77" s="227"/>
      <c r="K77" s="227"/>
      <c r="L77" s="237"/>
      <c r="M77" s="237"/>
      <c r="N77" s="237"/>
      <c r="O77" s="237"/>
    </row>
    <row r="78" spans="1:15" ht="12.75">
      <c r="A78" s="23">
        <f t="shared" si="0"/>
        <v>55</v>
      </c>
      <c r="B78" s="24" t="s">
        <v>381</v>
      </c>
      <c r="C78" s="25" t="s">
        <v>230</v>
      </c>
      <c r="D78" s="26">
        <v>10.7</v>
      </c>
      <c r="E78" s="238"/>
      <c r="F78" s="239"/>
      <c r="G78" s="225"/>
      <c r="H78" s="237"/>
      <c r="I78" s="237"/>
      <c r="J78" s="227"/>
      <c r="K78" s="227"/>
      <c r="L78" s="237"/>
      <c r="M78" s="237"/>
      <c r="N78" s="237"/>
      <c r="O78" s="237"/>
    </row>
    <row r="79" spans="1:15" ht="12.75">
      <c r="A79" s="23">
        <f t="shared" si="0"/>
        <v>56</v>
      </c>
      <c r="B79" s="24" t="s">
        <v>382</v>
      </c>
      <c r="C79" s="25" t="s">
        <v>230</v>
      </c>
      <c r="D79" s="26">
        <v>5.7</v>
      </c>
      <c r="E79" s="238"/>
      <c r="F79" s="239"/>
      <c r="G79" s="225"/>
      <c r="H79" s="237"/>
      <c r="I79" s="237"/>
      <c r="J79" s="227"/>
      <c r="K79" s="227"/>
      <c r="L79" s="237"/>
      <c r="M79" s="237"/>
      <c r="N79" s="237"/>
      <c r="O79" s="237"/>
    </row>
    <row r="80" spans="1:15" ht="12.75">
      <c r="A80" s="23">
        <f t="shared" si="0"/>
        <v>57</v>
      </c>
      <c r="B80" s="24" t="s">
        <v>383</v>
      </c>
      <c r="C80" s="25" t="s">
        <v>230</v>
      </c>
      <c r="D80" s="26">
        <v>4.7</v>
      </c>
      <c r="E80" s="238"/>
      <c r="F80" s="239"/>
      <c r="G80" s="225"/>
      <c r="H80" s="237"/>
      <c r="I80" s="237"/>
      <c r="J80" s="227"/>
      <c r="K80" s="227"/>
      <c r="L80" s="237"/>
      <c r="M80" s="237"/>
      <c r="N80" s="237"/>
      <c r="O80" s="237"/>
    </row>
    <row r="81" spans="1:15" ht="12.75">
      <c r="A81" s="23">
        <f t="shared" si="0"/>
        <v>58</v>
      </c>
      <c r="B81" s="24" t="s">
        <v>384</v>
      </c>
      <c r="C81" s="25" t="s">
        <v>129</v>
      </c>
      <c r="D81" s="26">
        <f>5+16+3+7+3+8+11+8+161+6+11+10+14+7+15+9+20+8+6+16+9+39+26+9+15+9+22+19+19+9+14+19+10+24</f>
        <v>587</v>
      </c>
      <c r="E81" s="238"/>
      <c r="F81" s="239"/>
      <c r="G81" s="225"/>
      <c r="H81" s="237"/>
      <c r="I81" s="237"/>
      <c r="J81" s="227"/>
      <c r="K81" s="227"/>
      <c r="L81" s="237"/>
      <c r="M81" s="237"/>
      <c r="N81" s="237"/>
      <c r="O81" s="237"/>
    </row>
    <row r="82" spans="1:15" ht="12.75">
      <c r="A82" s="23">
        <f t="shared" si="0"/>
        <v>59</v>
      </c>
      <c r="B82" s="27" t="s">
        <v>387</v>
      </c>
      <c r="C82" s="25" t="s">
        <v>60</v>
      </c>
      <c r="D82" s="33">
        <f>+D16+D19*0.08+D20*0.1</f>
        <v>1978.7020000000002</v>
      </c>
      <c r="E82" s="292"/>
      <c r="F82" s="293"/>
      <c r="G82" s="294"/>
      <c r="H82" s="295"/>
      <c r="I82" s="295"/>
      <c r="J82" s="296"/>
      <c r="K82" s="296"/>
      <c r="L82" s="295"/>
      <c r="M82" s="295"/>
      <c r="N82" s="295"/>
      <c r="O82" s="295"/>
    </row>
    <row r="83" spans="1:15" ht="25.5">
      <c r="A83" s="290">
        <v>60</v>
      </c>
      <c r="B83" s="291" t="s">
        <v>412</v>
      </c>
      <c r="C83" s="290" t="s">
        <v>129</v>
      </c>
      <c r="D83" s="290">
        <v>76</v>
      </c>
      <c r="E83" s="297"/>
      <c r="F83" s="298"/>
      <c r="G83" s="299"/>
      <c r="H83" s="300"/>
      <c r="I83" s="300"/>
      <c r="J83" s="301"/>
      <c r="K83" s="301"/>
      <c r="L83" s="300"/>
      <c r="M83" s="300"/>
      <c r="N83" s="300"/>
      <c r="O83" s="300"/>
    </row>
    <row r="84" spans="1:15" ht="25.5">
      <c r="A84" s="290">
        <v>61</v>
      </c>
      <c r="B84" s="291" t="s">
        <v>413</v>
      </c>
      <c r="C84" s="290" t="s">
        <v>129</v>
      </c>
      <c r="D84" s="290">
        <v>70</v>
      </c>
      <c r="E84" s="297"/>
      <c r="F84" s="298"/>
      <c r="G84" s="299"/>
      <c r="H84" s="300"/>
      <c r="I84" s="300"/>
      <c r="J84" s="301"/>
      <c r="K84" s="301"/>
      <c r="L84" s="300"/>
      <c r="M84" s="300"/>
      <c r="N84" s="300"/>
      <c r="O84" s="300"/>
    </row>
    <row r="85" spans="1:15" ht="12.75">
      <c r="A85" s="290">
        <v>62</v>
      </c>
      <c r="B85" s="290" t="s">
        <v>414</v>
      </c>
      <c r="C85" s="290" t="s">
        <v>129</v>
      </c>
      <c r="D85" s="290">
        <v>40</v>
      </c>
      <c r="E85" s="297"/>
      <c r="F85" s="298"/>
      <c r="G85" s="299"/>
      <c r="H85" s="300"/>
      <c r="I85" s="300"/>
      <c r="J85" s="301"/>
      <c r="K85" s="301"/>
      <c r="L85" s="300"/>
      <c r="M85" s="300"/>
      <c r="N85" s="300"/>
      <c r="O85" s="300"/>
    </row>
    <row r="86" spans="1:15" ht="12.75">
      <c r="A86" s="34"/>
      <c r="B86" s="35" t="s">
        <v>63</v>
      </c>
      <c r="C86" s="34"/>
      <c r="D86" s="36"/>
      <c r="E86" s="241"/>
      <c r="F86" s="242"/>
      <c r="G86" s="243"/>
      <c r="H86" s="243"/>
      <c r="I86" s="243"/>
      <c r="J86" s="244"/>
      <c r="K86" s="244"/>
      <c r="L86" s="245"/>
      <c r="M86" s="245"/>
      <c r="N86" s="245"/>
      <c r="O86" s="245"/>
    </row>
    <row r="87" spans="1:15" ht="12.75">
      <c r="A87" s="37">
        <v>63</v>
      </c>
      <c r="B87" s="38" t="s">
        <v>64</v>
      </c>
      <c r="C87" s="34" t="s">
        <v>65</v>
      </c>
      <c r="D87" s="36">
        <v>1</v>
      </c>
      <c r="E87" s="241"/>
      <c r="F87" s="242"/>
      <c r="G87" s="243"/>
      <c r="H87" s="246"/>
      <c r="I87" s="246"/>
      <c r="J87" s="244"/>
      <c r="K87" s="244"/>
      <c r="L87" s="246"/>
      <c r="M87" s="246"/>
      <c r="N87" s="246"/>
      <c r="O87" s="246"/>
    </row>
    <row r="88" spans="1:15" ht="13.5" thickBot="1">
      <c r="A88" s="76"/>
      <c r="B88" s="77"/>
      <c r="C88" s="78"/>
      <c r="D88" s="78"/>
      <c r="E88" s="78"/>
      <c r="F88" s="78"/>
      <c r="G88" s="247"/>
      <c r="H88" s="247"/>
      <c r="I88" s="247"/>
      <c r="J88" s="247"/>
      <c r="K88" s="247"/>
      <c r="L88" s="247"/>
      <c r="M88" s="247"/>
      <c r="N88" s="247"/>
      <c r="O88" s="247"/>
    </row>
    <row r="89" spans="1:15" ht="13.5" thickTop="1">
      <c r="A89" s="79"/>
      <c r="B89" s="80" t="s">
        <v>66</v>
      </c>
      <c r="C89" s="81"/>
      <c r="D89" s="81"/>
      <c r="E89" s="81"/>
      <c r="F89" s="81"/>
      <c r="G89" s="248"/>
      <c r="H89" s="248"/>
      <c r="I89" s="248"/>
      <c r="J89" s="248"/>
      <c r="K89" s="249"/>
      <c r="L89" s="250"/>
      <c r="M89" s="250"/>
      <c r="N89" s="250"/>
      <c r="O89" s="250"/>
    </row>
    <row r="90" spans="1:15" ht="12.75">
      <c r="A90" s="82"/>
      <c r="B90" s="83" t="s">
        <v>67</v>
      </c>
      <c r="C90" s="251"/>
      <c r="D90" s="85" t="s">
        <v>405</v>
      </c>
      <c r="F90" s="85"/>
      <c r="G90" s="85"/>
      <c r="H90" s="84"/>
      <c r="I90" s="84"/>
      <c r="J90" s="84"/>
      <c r="K90" s="84"/>
      <c r="L90" s="84"/>
      <c r="M90" s="252"/>
      <c r="N90" s="252"/>
      <c r="O90" s="252"/>
    </row>
    <row r="91" spans="1:15" ht="12.75">
      <c r="A91" s="86"/>
      <c r="B91" s="87" t="s">
        <v>66</v>
      </c>
      <c r="C91" s="251"/>
      <c r="D91" s="84"/>
      <c r="E91" s="85"/>
      <c r="F91" s="85"/>
      <c r="G91" s="85"/>
      <c r="H91" s="84"/>
      <c r="I91" s="84"/>
      <c r="J91" s="84"/>
      <c r="K91" s="84"/>
      <c r="L91" s="252"/>
      <c r="M91" s="252"/>
      <c r="N91" s="252"/>
      <c r="O91" s="252"/>
    </row>
    <row r="92" spans="1:15" ht="12.75">
      <c r="A92" s="88"/>
      <c r="B92" s="88"/>
      <c r="C92" s="89"/>
      <c r="D92" s="90"/>
      <c r="E92" s="41"/>
      <c r="F92" s="41"/>
      <c r="G92" s="41"/>
      <c r="H92" s="42"/>
      <c r="I92" s="42"/>
      <c r="J92" s="42"/>
      <c r="K92" s="42"/>
      <c r="L92" s="42"/>
      <c r="M92" s="42"/>
      <c r="N92" s="42"/>
      <c r="O92" s="42"/>
    </row>
    <row r="93" spans="1:15" ht="12.75">
      <c r="A93" s="91" t="s">
        <v>68</v>
      </c>
      <c r="B93" s="42"/>
      <c r="C93" s="41"/>
      <c r="D93" s="41"/>
      <c r="E93" s="41"/>
      <c r="F93" s="41"/>
      <c r="G93" s="41"/>
      <c r="H93" s="42"/>
      <c r="I93" s="42"/>
      <c r="J93" s="42"/>
      <c r="K93" s="42"/>
      <c r="L93" s="42"/>
      <c r="M93" s="42"/>
      <c r="N93" s="42"/>
      <c r="O93" s="42"/>
    </row>
    <row r="94" spans="1:15" ht="12.75">
      <c r="A94" s="42"/>
      <c r="B94" s="42"/>
      <c r="C94" s="41"/>
      <c r="D94" s="41"/>
      <c r="E94" s="41"/>
      <c r="F94" s="41"/>
      <c r="G94" s="41"/>
      <c r="H94" s="42"/>
      <c r="I94" s="42"/>
      <c r="J94" s="42"/>
      <c r="K94" s="42"/>
      <c r="L94" s="42"/>
      <c r="M94" s="42"/>
      <c r="N94" s="42"/>
      <c r="O94" s="42"/>
    </row>
  </sheetData>
  <sheetProtection/>
  <mergeCells count="18">
    <mergeCell ref="B11:B14"/>
    <mergeCell ref="A11:A14"/>
    <mergeCell ref="H12:H14"/>
    <mergeCell ref="G12:G14"/>
    <mergeCell ref="F12:F14"/>
    <mergeCell ref="E11:E14"/>
    <mergeCell ref="D11:D14"/>
    <mergeCell ref="C11:C14"/>
    <mergeCell ref="M5:O5"/>
    <mergeCell ref="A7:O7"/>
    <mergeCell ref="A8:O8"/>
    <mergeCell ref="O12:O14"/>
    <mergeCell ref="N12:N14"/>
    <mergeCell ref="M12:M14"/>
    <mergeCell ref="L12:L14"/>
    <mergeCell ref="K12:K14"/>
    <mergeCell ref="J12:J14"/>
    <mergeCell ref="I12:I14"/>
  </mergeCells>
  <conditionalFormatting sqref="B10">
    <cfRule type="cellIs" priority="1" dxfId="0" operator="equal" stopIfTrue="1">
      <formula>0</formula>
    </cfRule>
  </conditionalFormatting>
  <printOptions horizontalCentered="1"/>
  <pageMargins left="0.7086614173228347" right="0.7086614173228347" top="0.9448818897637796" bottom="0.5511811023622047" header="0.31496062992125984" footer="0.31496062992125984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4"/>
  <sheetViews>
    <sheetView zoomScale="70" zoomScaleNormal="70" zoomScalePageLayoutView="0" workbookViewId="0" topLeftCell="A1">
      <selection activeCell="N188" sqref="N188"/>
    </sheetView>
  </sheetViews>
  <sheetFormatPr defaultColWidth="9.140625" defaultRowHeight="12.75"/>
  <cols>
    <col min="1" max="1" width="10.421875" style="0" customWidth="1"/>
    <col min="2" max="2" width="46.57421875" style="0" customWidth="1"/>
    <col min="6" max="6" width="16.8515625" style="0" customWidth="1"/>
    <col min="7" max="7" width="17.57421875" style="0" customWidth="1"/>
    <col min="8" max="8" width="14.140625" style="0" customWidth="1"/>
    <col min="9" max="9" width="13.140625" style="0" customWidth="1"/>
    <col min="10" max="10" width="15.140625" style="0" customWidth="1"/>
    <col min="11" max="11" width="12.140625" style="0" customWidth="1"/>
    <col min="12" max="12" width="16.00390625" style="0" customWidth="1"/>
    <col min="13" max="13" width="13.421875" style="0" customWidth="1"/>
    <col min="14" max="14" width="14.140625" style="0" customWidth="1"/>
    <col min="15" max="15" width="12.00390625" style="0" customWidth="1"/>
    <col min="16" max="16" width="11.8515625" style="0" customWidth="1"/>
  </cols>
  <sheetData>
    <row r="1" spans="1:16" ht="16.5">
      <c r="A1" s="39" t="s">
        <v>0</v>
      </c>
      <c r="B1" s="39" t="s">
        <v>1</v>
      </c>
      <c r="C1" s="39"/>
      <c r="D1" s="47"/>
      <c r="E1" s="92"/>
      <c r="F1" s="92"/>
      <c r="G1" s="92"/>
      <c r="H1" s="48"/>
      <c r="I1" s="48"/>
      <c r="J1" s="48"/>
      <c r="K1" s="48"/>
      <c r="L1" s="48"/>
      <c r="M1" s="48"/>
      <c r="N1" s="48"/>
      <c r="O1" s="48"/>
      <c r="P1" s="48"/>
    </row>
    <row r="2" spans="1:16" ht="16.5">
      <c r="A2" s="39"/>
      <c r="B2" s="39"/>
      <c r="C2" s="39"/>
      <c r="D2" s="47"/>
      <c r="E2" s="92"/>
      <c r="F2" s="92"/>
      <c r="G2" s="92"/>
      <c r="H2" s="48"/>
      <c r="I2" s="48"/>
      <c r="J2" s="48"/>
      <c r="K2" s="48"/>
      <c r="L2" s="48"/>
      <c r="M2" s="48"/>
      <c r="N2" s="48"/>
      <c r="O2" s="48"/>
      <c r="P2" s="48"/>
    </row>
    <row r="3" spans="1:16" ht="16.5">
      <c r="A3" s="39" t="s">
        <v>2</v>
      </c>
      <c r="B3" s="39" t="s">
        <v>3</v>
      </c>
      <c r="C3" s="39"/>
      <c r="D3" s="47"/>
      <c r="E3" s="92"/>
      <c r="F3" s="92"/>
      <c r="G3" s="92"/>
      <c r="H3" s="48"/>
      <c r="I3" s="48"/>
      <c r="J3" s="48"/>
      <c r="K3" s="48"/>
      <c r="L3" s="48"/>
      <c r="M3" s="48"/>
      <c r="N3" s="48"/>
      <c r="O3" s="48"/>
      <c r="P3" s="48"/>
    </row>
    <row r="4" spans="1:16" ht="16.5">
      <c r="A4" s="39"/>
      <c r="B4" s="39" t="s">
        <v>29</v>
      </c>
      <c r="C4" s="39"/>
      <c r="D4" s="47"/>
      <c r="E4" s="92"/>
      <c r="F4" s="92"/>
      <c r="G4" s="92"/>
      <c r="H4" s="48"/>
      <c r="I4" s="48"/>
      <c r="J4" s="48"/>
      <c r="K4" s="48"/>
      <c r="L4" s="48"/>
      <c r="M4" s="48"/>
      <c r="N4" s="48"/>
      <c r="O4" s="48"/>
      <c r="P4" s="48"/>
    </row>
    <row r="5" spans="1:16" ht="16.5">
      <c r="A5" s="39" t="s">
        <v>5</v>
      </c>
      <c r="B5" s="39" t="s">
        <v>6</v>
      </c>
      <c r="C5" s="39"/>
      <c r="D5" s="47"/>
      <c r="E5" s="92"/>
      <c r="F5" s="92"/>
      <c r="G5" s="92"/>
      <c r="H5" s="48"/>
      <c r="I5" s="48"/>
      <c r="J5" s="48"/>
      <c r="K5" s="48"/>
      <c r="L5" s="48"/>
      <c r="M5" s="48"/>
      <c r="N5" s="270"/>
      <c r="O5" s="270"/>
      <c r="P5" s="270"/>
    </row>
    <row r="6" spans="1:16" ht="16.5">
      <c r="A6" s="48"/>
      <c r="B6" s="48"/>
      <c r="C6" s="48"/>
      <c r="D6" s="47"/>
      <c r="E6" s="92"/>
      <c r="F6" s="92"/>
      <c r="G6" s="92"/>
      <c r="H6" s="48"/>
      <c r="I6" s="48"/>
      <c r="J6" s="48"/>
      <c r="K6" s="48"/>
      <c r="L6" s="48"/>
      <c r="M6" s="48"/>
      <c r="N6" s="49"/>
      <c r="O6" s="49"/>
      <c r="P6" s="49"/>
    </row>
    <row r="7" spans="1:16" ht="16.5">
      <c r="A7" s="270" t="s">
        <v>408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ht="12.75">
      <c r="A8" s="273" t="s">
        <v>188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</row>
    <row r="9" spans="1:16" ht="16.5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</row>
    <row r="10" spans="1:16" ht="16.5">
      <c r="A10" s="48" t="s">
        <v>395</v>
      </c>
      <c r="B10" s="94"/>
      <c r="C10" s="94"/>
      <c r="D10" s="92"/>
      <c r="E10" s="92"/>
      <c r="F10" s="92"/>
      <c r="G10" s="92"/>
      <c r="H10" s="48"/>
      <c r="I10" s="48"/>
      <c r="J10" s="48"/>
      <c r="K10" s="48"/>
      <c r="L10" s="48"/>
      <c r="M10" s="48"/>
      <c r="N10" s="95"/>
      <c r="O10" s="96"/>
      <c r="P10" s="97"/>
    </row>
    <row r="11" spans="1:16" ht="12.75">
      <c r="A11" s="275" t="s">
        <v>7</v>
      </c>
      <c r="B11" s="275" t="s">
        <v>33</v>
      </c>
      <c r="C11" s="275" t="s">
        <v>189</v>
      </c>
      <c r="D11" s="275" t="s">
        <v>34</v>
      </c>
      <c r="E11" s="275" t="s">
        <v>35</v>
      </c>
      <c r="F11" s="275" t="s">
        <v>401</v>
      </c>
      <c r="G11" s="274" t="s">
        <v>31</v>
      </c>
      <c r="H11" s="260"/>
      <c r="I11" s="260"/>
      <c r="J11" s="260"/>
      <c r="K11" s="261"/>
      <c r="L11" s="274" t="s">
        <v>32</v>
      </c>
      <c r="M11" s="260"/>
      <c r="N11" s="260"/>
      <c r="O11" s="260"/>
      <c r="P11" s="261"/>
    </row>
    <row r="12" spans="1:16" ht="12.75">
      <c r="A12" s="268"/>
      <c r="B12" s="268"/>
      <c r="C12" s="268"/>
      <c r="D12" s="268"/>
      <c r="E12" s="268"/>
      <c r="F12" s="268"/>
      <c r="G12" s="275" t="s">
        <v>398</v>
      </c>
      <c r="H12" s="275" t="s">
        <v>36</v>
      </c>
      <c r="I12" s="275" t="s">
        <v>37</v>
      </c>
      <c r="J12" s="275" t="s">
        <v>38</v>
      </c>
      <c r="K12" s="275" t="s">
        <v>24</v>
      </c>
      <c r="L12" s="275" t="s">
        <v>402</v>
      </c>
      <c r="M12" s="275" t="s">
        <v>39</v>
      </c>
      <c r="N12" s="275" t="s">
        <v>40</v>
      </c>
      <c r="O12" s="275" t="s">
        <v>41</v>
      </c>
      <c r="P12" s="275" t="s">
        <v>42</v>
      </c>
    </row>
    <row r="13" spans="1:16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</row>
    <row r="14" spans="1:16" ht="13.5" thickBo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</row>
    <row r="15" spans="1:16" ht="17.25" thickTop="1">
      <c r="A15" s="99"/>
      <c r="B15" s="100"/>
      <c r="C15" s="100"/>
      <c r="D15" s="101"/>
      <c r="E15" s="101"/>
      <c r="F15" s="101"/>
      <c r="G15" s="101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6.5">
      <c r="A16" s="103"/>
      <c r="B16" s="104" t="s">
        <v>190</v>
      </c>
      <c r="C16" s="230"/>
      <c r="D16" s="105"/>
      <c r="E16" s="105"/>
      <c r="F16" s="105"/>
      <c r="G16" s="106"/>
      <c r="H16" s="184"/>
      <c r="I16" s="185"/>
      <c r="J16" s="185"/>
      <c r="K16" s="185"/>
      <c r="L16" s="185"/>
      <c r="M16" s="185"/>
      <c r="N16" s="185"/>
      <c r="O16" s="185"/>
      <c r="P16" s="185"/>
    </row>
    <row r="17" spans="1:16" ht="99">
      <c r="A17" s="271">
        <v>1</v>
      </c>
      <c r="B17" s="110" t="s">
        <v>391</v>
      </c>
      <c r="C17" s="272">
        <v>110</v>
      </c>
      <c r="D17" s="201" t="s">
        <v>44</v>
      </c>
      <c r="E17" s="201">
        <v>95</v>
      </c>
      <c r="F17" s="211"/>
      <c r="G17" s="194"/>
      <c r="H17" s="225"/>
      <c r="I17" s="184"/>
      <c r="J17" s="184"/>
      <c r="K17" s="196"/>
      <c r="L17" s="196"/>
      <c r="M17" s="185"/>
      <c r="N17" s="185"/>
      <c r="O17" s="185"/>
      <c r="P17" s="185"/>
    </row>
    <row r="18" spans="1:16" ht="16.5">
      <c r="A18" s="271"/>
      <c r="B18" s="110" t="s">
        <v>191</v>
      </c>
      <c r="C18" s="272"/>
      <c r="D18" s="201"/>
      <c r="E18" s="201"/>
      <c r="F18" s="211"/>
      <c r="G18" s="194"/>
      <c r="H18" s="225"/>
      <c r="I18" s="184"/>
      <c r="J18" s="184"/>
      <c r="K18" s="196"/>
      <c r="L18" s="196"/>
      <c r="M18" s="185"/>
      <c r="N18" s="185"/>
      <c r="O18" s="185"/>
      <c r="P18" s="185"/>
    </row>
    <row r="19" spans="1:16" ht="16.5">
      <c r="A19" s="271"/>
      <c r="B19" s="110" t="s">
        <v>192</v>
      </c>
      <c r="C19" s="272"/>
      <c r="D19" s="201"/>
      <c r="E19" s="201"/>
      <c r="F19" s="211"/>
      <c r="G19" s="194"/>
      <c r="H19" s="225"/>
      <c r="I19" s="184"/>
      <c r="J19" s="184"/>
      <c r="K19" s="196"/>
      <c r="L19" s="196"/>
      <c r="M19" s="185"/>
      <c r="N19" s="185"/>
      <c r="O19" s="185"/>
      <c r="P19" s="185"/>
    </row>
    <row r="20" spans="1:16" ht="16.5">
      <c r="A20" s="271">
        <f>+A17+1</f>
        <v>2</v>
      </c>
      <c r="B20" s="110" t="s">
        <v>193</v>
      </c>
      <c r="C20" s="272">
        <v>100</v>
      </c>
      <c r="D20" s="201" t="s">
        <v>49</v>
      </c>
      <c r="E20" s="201">
        <v>3</v>
      </c>
      <c r="F20" s="211"/>
      <c r="G20" s="194"/>
      <c r="H20" s="225"/>
      <c r="I20" s="184"/>
      <c r="J20" s="184"/>
      <c r="K20" s="196"/>
      <c r="L20" s="196"/>
      <c r="M20" s="185"/>
      <c r="N20" s="185"/>
      <c r="O20" s="185"/>
      <c r="P20" s="185"/>
    </row>
    <row r="21" spans="1:16" ht="16.5">
      <c r="A21" s="271"/>
      <c r="B21" s="110" t="s">
        <v>194</v>
      </c>
      <c r="C21" s="272"/>
      <c r="D21" s="201"/>
      <c r="E21" s="201"/>
      <c r="F21" s="211"/>
      <c r="G21" s="194"/>
      <c r="H21" s="225"/>
      <c r="I21" s="184"/>
      <c r="J21" s="184"/>
      <c r="K21" s="196"/>
      <c r="L21" s="196"/>
      <c r="M21" s="185"/>
      <c r="N21" s="185"/>
      <c r="O21" s="185"/>
      <c r="P21" s="185"/>
    </row>
    <row r="22" spans="1:16" ht="16.5">
      <c r="A22" s="271"/>
      <c r="B22" s="110" t="s">
        <v>195</v>
      </c>
      <c r="C22" s="272"/>
      <c r="D22" s="201"/>
      <c r="E22" s="201"/>
      <c r="F22" s="211"/>
      <c r="G22" s="194"/>
      <c r="H22" s="225"/>
      <c r="I22" s="184"/>
      <c r="J22" s="184"/>
      <c r="K22" s="196"/>
      <c r="L22" s="196"/>
      <c r="M22" s="185"/>
      <c r="N22" s="185"/>
      <c r="O22" s="185"/>
      <c r="P22" s="185"/>
    </row>
    <row r="23" spans="1:16" ht="16.5">
      <c r="A23" s="271"/>
      <c r="B23" s="110" t="s">
        <v>196</v>
      </c>
      <c r="C23" s="272"/>
      <c r="D23" s="201"/>
      <c r="E23" s="201"/>
      <c r="F23" s="211"/>
      <c r="G23" s="194"/>
      <c r="H23" s="225"/>
      <c r="I23" s="184"/>
      <c r="J23" s="184"/>
      <c r="K23" s="196"/>
      <c r="L23" s="196"/>
      <c r="M23" s="185"/>
      <c r="N23" s="185"/>
      <c r="O23" s="185"/>
      <c r="P23" s="185"/>
    </row>
    <row r="24" spans="1:16" ht="16.5">
      <c r="A24" s="271"/>
      <c r="B24" s="110" t="s">
        <v>197</v>
      </c>
      <c r="C24" s="272"/>
      <c r="D24" s="201"/>
      <c r="E24" s="201"/>
      <c r="F24" s="211"/>
      <c r="G24" s="194"/>
      <c r="H24" s="225"/>
      <c r="I24" s="184"/>
      <c r="J24" s="184"/>
      <c r="K24" s="196"/>
      <c r="L24" s="196"/>
      <c r="M24" s="185"/>
      <c r="N24" s="185"/>
      <c r="O24" s="185"/>
      <c r="P24" s="185"/>
    </row>
    <row r="25" spans="1:16" ht="16.5">
      <c r="A25" s="271"/>
      <c r="B25" s="110" t="s">
        <v>198</v>
      </c>
      <c r="C25" s="272"/>
      <c r="D25" s="201"/>
      <c r="E25" s="201"/>
      <c r="F25" s="211"/>
      <c r="G25" s="194"/>
      <c r="H25" s="225"/>
      <c r="I25" s="184"/>
      <c r="J25" s="184"/>
      <c r="K25" s="196"/>
      <c r="L25" s="196"/>
      <c r="M25" s="185"/>
      <c r="N25" s="185"/>
      <c r="O25" s="185"/>
      <c r="P25" s="185"/>
    </row>
    <row r="26" spans="1:16" ht="16.5">
      <c r="A26" s="276">
        <v>3</v>
      </c>
      <c r="B26" s="110" t="s">
        <v>270</v>
      </c>
      <c r="C26" s="231">
        <v>150</v>
      </c>
      <c r="D26" s="201" t="s">
        <v>49</v>
      </c>
      <c r="E26" s="201">
        <v>1</v>
      </c>
      <c r="F26" s="211"/>
      <c r="G26" s="194"/>
      <c r="H26" s="225"/>
      <c r="I26" s="184"/>
      <c r="J26" s="184"/>
      <c r="K26" s="196"/>
      <c r="L26" s="196"/>
      <c r="M26" s="185"/>
      <c r="N26" s="185"/>
      <c r="O26" s="185"/>
      <c r="P26" s="185"/>
    </row>
    <row r="27" spans="1:16" ht="16.5">
      <c r="A27" s="276"/>
      <c r="B27" s="110" t="s">
        <v>199</v>
      </c>
      <c r="C27" s="272"/>
      <c r="D27" s="201" t="s">
        <v>49</v>
      </c>
      <c r="E27" s="201">
        <v>1</v>
      </c>
      <c r="F27" s="211"/>
      <c r="G27" s="194"/>
      <c r="H27" s="225"/>
      <c r="I27" s="184"/>
      <c r="J27" s="184"/>
      <c r="K27" s="196"/>
      <c r="L27" s="196"/>
      <c r="M27" s="185"/>
      <c r="N27" s="185"/>
      <c r="O27" s="185"/>
      <c r="P27" s="185"/>
    </row>
    <row r="28" spans="1:16" ht="16.5">
      <c r="A28" s="276"/>
      <c r="B28" s="110" t="s">
        <v>200</v>
      </c>
      <c r="C28" s="272"/>
      <c r="D28" s="201"/>
      <c r="E28" s="201"/>
      <c r="F28" s="211"/>
      <c r="G28" s="194"/>
      <c r="H28" s="225"/>
      <c r="I28" s="184"/>
      <c r="J28" s="184"/>
      <c r="K28" s="196"/>
      <c r="L28" s="196"/>
      <c r="M28" s="185"/>
      <c r="N28" s="185"/>
      <c r="O28" s="185"/>
      <c r="P28" s="185"/>
    </row>
    <row r="29" spans="1:16" ht="16.5">
      <c r="A29" s="276"/>
      <c r="B29" s="110" t="s">
        <v>201</v>
      </c>
      <c r="C29" s="231" t="s">
        <v>202</v>
      </c>
      <c r="D29" s="201" t="s">
        <v>46</v>
      </c>
      <c r="E29" s="201">
        <v>1</v>
      </c>
      <c r="F29" s="211"/>
      <c r="G29" s="194"/>
      <c r="H29" s="225"/>
      <c r="I29" s="184"/>
      <c r="J29" s="184"/>
      <c r="K29" s="196"/>
      <c r="L29" s="196"/>
      <c r="M29" s="185"/>
      <c r="N29" s="185"/>
      <c r="O29" s="185"/>
      <c r="P29" s="185"/>
    </row>
    <row r="30" spans="1:16" ht="16.5">
      <c r="A30" s="276"/>
      <c r="B30" s="110" t="s">
        <v>201</v>
      </c>
      <c r="C30" s="231" t="s">
        <v>203</v>
      </c>
      <c r="D30" s="201" t="s">
        <v>46</v>
      </c>
      <c r="E30" s="201">
        <v>1</v>
      </c>
      <c r="F30" s="211"/>
      <c r="G30" s="194"/>
      <c r="H30" s="225"/>
      <c r="I30" s="184"/>
      <c r="J30" s="184"/>
      <c r="K30" s="196"/>
      <c r="L30" s="196"/>
      <c r="M30" s="185"/>
      <c r="N30" s="185"/>
      <c r="O30" s="185"/>
      <c r="P30" s="185"/>
    </row>
    <row r="31" spans="1:16" ht="16.5">
      <c r="A31" s="276"/>
      <c r="B31" s="110" t="s">
        <v>204</v>
      </c>
      <c r="C31" s="231">
        <v>150</v>
      </c>
      <c r="D31" s="201" t="s">
        <v>46</v>
      </c>
      <c r="E31" s="201">
        <v>1</v>
      </c>
      <c r="F31" s="211"/>
      <c r="G31" s="194"/>
      <c r="H31" s="225"/>
      <c r="I31" s="184"/>
      <c r="J31" s="184"/>
      <c r="K31" s="196"/>
      <c r="L31" s="196"/>
      <c r="M31" s="185"/>
      <c r="N31" s="185"/>
      <c r="O31" s="185"/>
      <c r="P31" s="185"/>
    </row>
    <row r="32" spans="1:16" ht="16.5">
      <c r="A32" s="234"/>
      <c r="B32" s="110" t="s">
        <v>204</v>
      </c>
      <c r="C32" s="231">
        <v>100</v>
      </c>
      <c r="D32" s="201" t="s">
        <v>46</v>
      </c>
      <c r="E32" s="201">
        <v>1</v>
      </c>
      <c r="F32" s="211"/>
      <c r="G32" s="194"/>
      <c r="H32" s="225"/>
      <c r="I32" s="184"/>
      <c r="J32" s="184"/>
      <c r="K32" s="196"/>
      <c r="L32" s="196"/>
      <c r="M32" s="185"/>
      <c r="N32" s="185"/>
      <c r="O32" s="185"/>
      <c r="P32" s="185"/>
    </row>
    <row r="33" spans="1:16" ht="16.5">
      <c r="A33" s="276"/>
      <c r="B33" s="110" t="s">
        <v>205</v>
      </c>
      <c r="C33" s="272">
        <v>110</v>
      </c>
      <c r="D33" s="201" t="s">
        <v>46</v>
      </c>
      <c r="E33" s="201">
        <v>1</v>
      </c>
      <c r="F33" s="211"/>
      <c r="G33" s="194"/>
      <c r="H33" s="225"/>
      <c r="I33" s="184"/>
      <c r="J33" s="184"/>
      <c r="K33" s="196"/>
      <c r="L33" s="196"/>
      <c r="M33" s="185"/>
      <c r="N33" s="185"/>
      <c r="O33" s="185"/>
      <c r="P33" s="185"/>
    </row>
    <row r="34" spans="1:16" ht="16.5">
      <c r="A34" s="276"/>
      <c r="B34" s="110" t="s">
        <v>206</v>
      </c>
      <c r="C34" s="272"/>
      <c r="D34" s="201"/>
      <c r="E34" s="201"/>
      <c r="F34" s="211"/>
      <c r="G34" s="194"/>
      <c r="H34" s="225"/>
      <c r="I34" s="184"/>
      <c r="J34" s="184"/>
      <c r="K34" s="196"/>
      <c r="L34" s="196"/>
      <c r="M34" s="185"/>
      <c r="N34" s="185"/>
      <c r="O34" s="185"/>
      <c r="P34" s="185"/>
    </row>
    <row r="35" spans="1:16" ht="16.5">
      <c r="A35" s="276"/>
      <c r="B35" s="110" t="s">
        <v>207</v>
      </c>
      <c r="C35" s="272">
        <v>150</v>
      </c>
      <c r="D35" s="201" t="s">
        <v>46</v>
      </c>
      <c r="E35" s="201">
        <v>1</v>
      </c>
      <c r="F35" s="211"/>
      <c r="G35" s="194"/>
      <c r="H35" s="225"/>
      <c r="I35" s="184"/>
      <c r="J35" s="184"/>
      <c r="K35" s="196"/>
      <c r="L35" s="196"/>
      <c r="M35" s="185"/>
      <c r="N35" s="185"/>
      <c r="O35" s="185"/>
      <c r="P35" s="185"/>
    </row>
    <row r="36" spans="1:16" ht="16.5">
      <c r="A36" s="276"/>
      <c r="B36" s="110" t="s">
        <v>208</v>
      </c>
      <c r="C36" s="272"/>
      <c r="D36" s="201"/>
      <c r="E36" s="201"/>
      <c r="F36" s="211"/>
      <c r="G36" s="194"/>
      <c r="H36" s="225"/>
      <c r="I36" s="184"/>
      <c r="J36" s="184"/>
      <c r="K36" s="196"/>
      <c r="L36" s="196"/>
      <c r="M36" s="185"/>
      <c r="N36" s="185"/>
      <c r="O36" s="185"/>
      <c r="P36" s="185"/>
    </row>
    <row r="37" spans="1:16" ht="16.5">
      <c r="A37" s="276">
        <v>4</v>
      </c>
      <c r="B37" s="110" t="s">
        <v>209</v>
      </c>
      <c r="C37" s="272" t="s">
        <v>202</v>
      </c>
      <c r="D37" s="201" t="s">
        <v>210</v>
      </c>
      <c r="E37" s="201">
        <v>1</v>
      </c>
      <c r="F37" s="211"/>
      <c r="G37" s="194"/>
      <c r="H37" s="225"/>
      <c r="I37" s="184"/>
      <c r="J37" s="184"/>
      <c r="K37" s="196"/>
      <c r="L37" s="196"/>
      <c r="M37" s="185"/>
      <c r="N37" s="185"/>
      <c r="O37" s="185"/>
      <c r="P37" s="185"/>
    </row>
    <row r="38" spans="1:16" ht="16.5">
      <c r="A38" s="276"/>
      <c r="B38" s="110" t="s">
        <v>211</v>
      </c>
      <c r="C38" s="272"/>
      <c r="D38" s="201"/>
      <c r="E38" s="201"/>
      <c r="F38" s="211"/>
      <c r="G38" s="194"/>
      <c r="H38" s="225"/>
      <c r="I38" s="184"/>
      <c r="J38" s="184"/>
      <c r="K38" s="196"/>
      <c r="L38" s="196"/>
      <c r="M38" s="185"/>
      <c r="N38" s="185"/>
      <c r="O38" s="185"/>
      <c r="P38" s="185"/>
    </row>
    <row r="39" spans="1:16" ht="16.5">
      <c r="A39" s="276">
        <v>5</v>
      </c>
      <c r="B39" s="110" t="s">
        <v>209</v>
      </c>
      <c r="C39" s="272" t="s">
        <v>203</v>
      </c>
      <c r="D39" s="201" t="s">
        <v>210</v>
      </c>
      <c r="E39" s="201">
        <v>1</v>
      </c>
      <c r="F39" s="211"/>
      <c r="G39" s="194"/>
      <c r="H39" s="225"/>
      <c r="I39" s="184"/>
      <c r="J39" s="184"/>
      <c r="K39" s="196"/>
      <c r="L39" s="196"/>
      <c r="M39" s="185"/>
      <c r="N39" s="185"/>
      <c r="O39" s="185"/>
      <c r="P39" s="185"/>
    </row>
    <row r="40" spans="1:16" ht="16.5">
      <c r="A40" s="276"/>
      <c r="B40" s="110" t="s">
        <v>211</v>
      </c>
      <c r="C40" s="272"/>
      <c r="D40" s="201"/>
      <c r="E40" s="201"/>
      <c r="F40" s="211"/>
      <c r="G40" s="194"/>
      <c r="H40" s="225"/>
      <c r="I40" s="184"/>
      <c r="J40" s="184"/>
      <c r="K40" s="196"/>
      <c r="L40" s="196"/>
      <c r="M40" s="185"/>
      <c r="N40" s="185"/>
      <c r="O40" s="185"/>
      <c r="P40" s="185"/>
    </row>
    <row r="41" spans="1:16" ht="16.5">
      <c r="A41" s="276">
        <v>6</v>
      </c>
      <c r="B41" s="110" t="s">
        <v>212</v>
      </c>
      <c r="C41" s="272">
        <v>100</v>
      </c>
      <c r="D41" s="201" t="s">
        <v>44</v>
      </c>
      <c r="E41" s="201">
        <v>4</v>
      </c>
      <c r="F41" s="211"/>
      <c r="G41" s="194"/>
      <c r="H41" s="225"/>
      <c r="I41" s="184"/>
      <c r="J41" s="184"/>
      <c r="K41" s="196"/>
      <c r="L41" s="196"/>
      <c r="M41" s="185"/>
      <c r="N41" s="185"/>
      <c r="O41" s="185"/>
      <c r="P41" s="185"/>
    </row>
    <row r="42" spans="1:16" ht="16.5">
      <c r="A42" s="276"/>
      <c r="B42" s="110" t="s">
        <v>213</v>
      </c>
      <c r="C42" s="272"/>
      <c r="D42" s="201"/>
      <c r="E42" s="201"/>
      <c r="F42" s="211"/>
      <c r="G42" s="194"/>
      <c r="H42" s="225"/>
      <c r="I42" s="184"/>
      <c r="J42" s="184"/>
      <c r="K42" s="196"/>
      <c r="L42" s="196"/>
      <c r="M42" s="185"/>
      <c r="N42" s="185"/>
      <c r="O42" s="185"/>
      <c r="P42" s="185"/>
    </row>
    <row r="43" spans="1:16" ht="16.5">
      <c r="A43" s="276"/>
      <c r="B43" s="110" t="s">
        <v>214</v>
      </c>
      <c r="C43" s="272"/>
      <c r="D43" s="201"/>
      <c r="E43" s="201"/>
      <c r="F43" s="211"/>
      <c r="G43" s="194"/>
      <c r="H43" s="225"/>
      <c r="I43" s="184"/>
      <c r="J43" s="184"/>
      <c r="K43" s="196"/>
      <c r="L43" s="196"/>
      <c r="M43" s="185"/>
      <c r="N43" s="185"/>
      <c r="O43" s="185"/>
      <c r="P43" s="185"/>
    </row>
    <row r="44" spans="1:16" ht="16.5">
      <c r="A44" s="276"/>
      <c r="B44" s="110" t="s">
        <v>215</v>
      </c>
      <c r="C44" s="272"/>
      <c r="D44" s="201"/>
      <c r="E44" s="201"/>
      <c r="F44" s="211"/>
      <c r="G44" s="194"/>
      <c r="H44" s="225"/>
      <c r="I44" s="184"/>
      <c r="J44" s="184"/>
      <c r="K44" s="196"/>
      <c r="L44" s="196"/>
      <c r="M44" s="185"/>
      <c r="N44" s="185"/>
      <c r="O44" s="185"/>
      <c r="P44" s="185"/>
    </row>
    <row r="45" spans="1:16" ht="16.5">
      <c r="A45" s="276">
        <v>7</v>
      </c>
      <c r="B45" s="110" t="s">
        <v>209</v>
      </c>
      <c r="C45" s="272" t="s">
        <v>203</v>
      </c>
      <c r="D45" s="201" t="s">
        <v>210</v>
      </c>
      <c r="E45" s="201">
        <v>2</v>
      </c>
      <c r="F45" s="211"/>
      <c r="G45" s="194"/>
      <c r="H45" s="225"/>
      <c r="I45" s="184"/>
      <c r="J45" s="184"/>
      <c r="K45" s="196"/>
      <c r="L45" s="196"/>
      <c r="M45" s="185"/>
      <c r="N45" s="185"/>
      <c r="O45" s="185"/>
      <c r="P45" s="185"/>
    </row>
    <row r="46" spans="1:16" ht="16.5">
      <c r="A46" s="276"/>
      <c r="B46" s="110" t="s">
        <v>216</v>
      </c>
      <c r="C46" s="272"/>
      <c r="D46" s="201"/>
      <c r="E46" s="201"/>
      <c r="F46" s="211"/>
      <c r="G46" s="194"/>
      <c r="H46" s="225"/>
      <c r="I46" s="184"/>
      <c r="J46" s="184"/>
      <c r="K46" s="196"/>
      <c r="L46" s="196"/>
      <c r="M46" s="185"/>
      <c r="N46" s="185"/>
      <c r="O46" s="185"/>
      <c r="P46" s="185"/>
    </row>
    <row r="47" spans="1:16" ht="16.5">
      <c r="A47" s="234">
        <v>8</v>
      </c>
      <c r="B47" s="110" t="s">
        <v>217</v>
      </c>
      <c r="C47" s="231"/>
      <c r="D47" s="201" t="s">
        <v>218</v>
      </c>
      <c r="E47" s="201">
        <v>170</v>
      </c>
      <c r="F47" s="211"/>
      <c r="G47" s="194"/>
      <c r="H47" s="225"/>
      <c r="I47" s="184"/>
      <c r="J47" s="184"/>
      <c r="K47" s="196"/>
      <c r="L47" s="196"/>
      <c r="M47" s="185"/>
      <c r="N47" s="185"/>
      <c r="O47" s="185"/>
      <c r="P47" s="185"/>
    </row>
    <row r="48" spans="1:16" ht="16.5">
      <c r="A48" s="234">
        <v>9</v>
      </c>
      <c r="B48" s="110" t="s">
        <v>219</v>
      </c>
      <c r="C48" s="231"/>
      <c r="D48" s="201" t="s">
        <v>218</v>
      </c>
      <c r="E48" s="201">
        <v>14</v>
      </c>
      <c r="F48" s="211"/>
      <c r="G48" s="194"/>
      <c r="H48" s="225"/>
      <c r="I48" s="184"/>
      <c r="J48" s="184"/>
      <c r="K48" s="196"/>
      <c r="L48" s="196"/>
      <c r="M48" s="185"/>
      <c r="N48" s="185"/>
      <c r="O48" s="185"/>
      <c r="P48" s="185"/>
    </row>
    <row r="49" spans="1:16" ht="16.5">
      <c r="A49" s="276">
        <v>10</v>
      </c>
      <c r="B49" s="110" t="s">
        <v>220</v>
      </c>
      <c r="C49" s="272"/>
      <c r="D49" s="201" t="s">
        <v>44</v>
      </c>
      <c r="E49" s="201">
        <v>12</v>
      </c>
      <c r="F49" s="211"/>
      <c r="G49" s="194"/>
      <c r="H49" s="225"/>
      <c r="I49" s="184"/>
      <c r="J49" s="184"/>
      <c r="K49" s="196"/>
      <c r="L49" s="196"/>
      <c r="M49" s="185"/>
      <c r="N49" s="185"/>
      <c r="O49" s="185"/>
      <c r="P49" s="185"/>
    </row>
    <row r="50" spans="1:16" ht="16.5">
      <c r="A50" s="276"/>
      <c r="B50" s="110" t="s">
        <v>221</v>
      </c>
      <c r="C50" s="272"/>
      <c r="D50" s="201"/>
      <c r="E50" s="201"/>
      <c r="F50" s="211"/>
      <c r="G50" s="194"/>
      <c r="H50" s="225"/>
      <c r="I50" s="184"/>
      <c r="J50" s="184"/>
      <c r="K50" s="196"/>
      <c r="L50" s="196"/>
      <c r="M50" s="185"/>
      <c r="N50" s="185"/>
      <c r="O50" s="185"/>
      <c r="P50" s="185"/>
    </row>
    <row r="51" spans="1:16" ht="16.5">
      <c r="A51" s="234">
        <v>11</v>
      </c>
      <c r="B51" s="110" t="s">
        <v>222</v>
      </c>
      <c r="C51" s="231"/>
      <c r="D51" s="201" t="s">
        <v>44</v>
      </c>
      <c r="E51" s="201">
        <v>12</v>
      </c>
      <c r="F51" s="211"/>
      <c r="G51" s="194"/>
      <c r="H51" s="225"/>
      <c r="I51" s="184"/>
      <c r="J51" s="184"/>
      <c r="K51" s="196"/>
      <c r="L51" s="196"/>
      <c r="M51" s="185"/>
      <c r="N51" s="185"/>
      <c r="O51" s="185"/>
      <c r="P51" s="185"/>
    </row>
    <row r="52" spans="1:16" ht="16.5">
      <c r="A52" s="234">
        <v>12</v>
      </c>
      <c r="B52" s="110" t="s">
        <v>223</v>
      </c>
      <c r="C52" s="231"/>
      <c r="D52" s="201" t="s">
        <v>218</v>
      </c>
      <c r="E52" s="201">
        <v>28</v>
      </c>
      <c r="F52" s="211"/>
      <c r="G52" s="194"/>
      <c r="H52" s="225"/>
      <c r="I52" s="184"/>
      <c r="J52" s="184"/>
      <c r="K52" s="196"/>
      <c r="L52" s="196"/>
      <c r="M52" s="185"/>
      <c r="N52" s="185"/>
      <c r="O52" s="185"/>
      <c r="P52" s="185"/>
    </row>
    <row r="53" spans="1:16" ht="16.5">
      <c r="A53" s="234">
        <v>13</v>
      </c>
      <c r="B53" s="110" t="s">
        <v>224</v>
      </c>
      <c r="C53" s="231"/>
      <c r="D53" s="201" t="s">
        <v>218</v>
      </c>
      <c r="E53" s="201">
        <v>128</v>
      </c>
      <c r="F53" s="211"/>
      <c r="G53" s="194"/>
      <c r="H53" s="225"/>
      <c r="I53" s="184"/>
      <c r="J53" s="184"/>
      <c r="K53" s="196"/>
      <c r="L53" s="196"/>
      <c r="M53" s="185"/>
      <c r="N53" s="185"/>
      <c r="O53" s="185"/>
      <c r="P53" s="185"/>
    </row>
    <row r="54" spans="1:16" ht="16.5">
      <c r="A54" s="276">
        <v>14</v>
      </c>
      <c r="B54" s="110" t="s">
        <v>225</v>
      </c>
      <c r="C54" s="272"/>
      <c r="D54" s="201" t="s">
        <v>218</v>
      </c>
      <c r="E54" s="201">
        <v>128</v>
      </c>
      <c r="F54" s="211"/>
      <c r="G54" s="194"/>
      <c r="H54" s="225"/>
      <c r="I54" s="184"/>
      <c r="J54" s="184"/>
      <c r="K54" s="196"/>
      <c r="L54" s="196"/>
      <c r="M54" s="185"/>
      <c r="N54" s="185"/>
      <c r="O54" s="185"/>
      <c r="P54" s="185"/>
    </row>
    <row r="55" spans="1:16" ht="16.5">
      <c r="A55" s="276"/>
      <c r="B55" s="110" t="s">
        <v>226</v>
      </c>
      <c r="C55" s="272"/>
      <c r="D55" s="201"/>
      <c r="E55" s="201"/>
      <c r="F55" s="211"/>
      <c r="G55" s="194"/>
      <c r="H55" s="225"/>
      <c r="I55" s="184"/>
      <c r="J55" s="184"/>
      <c r="K55" s="196"/>
      <c r="L55" s="196"/>
      <c r="M55" s="185"/>
      <c r="N55" s="185"/>
      <c r="O55" s="185"/>
      <c r="P55" s="185"/>
    </row>
    <row r="56" spans="1:16" ht="16.5">
      <c r="A56" s="276"/>
      <c r="B56" s="110" t="s">
        <v>227</v>
      </c>
      <c r="C56" s="272"/>
      <c r="D56" s="201"/>
      <c r="E56" s="201"/>
      <c r="F56" s="211"/>
      <c r="G56" s="194"/>
      <c r="H56" s="225"/>
      <c r="I56" s="184"/>
      <c r="J56" s="184"/>
      <c r="K56" s="196"/>
      <c r="L56" s="196"/>
      <c r="M56" s="185"/>
      <c r="N56" s="185"/>
      <c r="O56" s="185"/>
      <c r="P56" s="185"/>
    </row>
    <row r="57" spans="1:16" ht="16.5">
      <c r="A57" s="276"/>
      <c r="B57" s="110" t="s">
        <v>228</v>
      </c>
      <c r="C57" s="272"/>
      <c r="D57" s="201"/>
      <c r="E57" s="201"/>
      <c r="F57" s="211"/>
      <c r="G57" s="194"/>
      <c r="H57" s="225"/>
      <c r="I57" s="184"/>
      <c r="J57" s="184"/>
      <c r="K57" s="196"/>
      <c r="L57" s="196"/>
      <c r="M57" s="185"/>
      <c r="N57" s="185"/>
      <c r="O57" s="185"/>
      <c r="P57" s="185"/>
    </row>
    <row r="58" spans="1:16" ht="16.5">
      <c r="A58" s="234">
        <v>15</v>
      </c>
      <c r="B58" s="110" t="s">
        <v>229</v>
      </c>
      <c r="C58" s="231"/>
      <c r="D58" s="201" t="s">
        <v>230</v>
      </c>
      <c r="E58" s="201">
        <v>12</v>
      </c>
      <c r="F58" s="211"/>
      <c r="G58" s="194"/>
      <c r="H58" s="225"/>
      <c r="I58" s="184"/>
      <c r="J58" s="184"/>
      <c r="K58" s="196"/>
      <c r="L58" s="196"/>
      <c r="M58" s="185"/>
      <c r="N58" s="185"/>
      <c r="O58" s="185"/>
      <c r="P58" s="185"/>
    </row>
    <row r="59" spans="1:16" ht="16.5">
      <c r="A59" s="234">
        <v>16</v>
      </c>
      <c r="B59" s="110" t="s">
        <v>231</v>
      </c>
      <c r="C59" s="231"/>
      <c r="D59" s="201" t="s">
        <v>230</v>
      </c>
      <c r="E59" s="201">
        <v>12</v>
      </c>
      <c r="F59" s="211"/>
      <c r="G59" s="194"/>
      <c r="H59" s="225"/>
      <c r="I59" s="184"/>
      <c r="J59" s="184"/>
      <c r="K59" s="196"/>
      <c r="L59" s="196"/>
      <c r="M59" s="185"/>
      <c r="N59" s="185"/>
      <c r="O59" s="185"/>
      <c r="P59" s="185"/>
    </row>
    <row r="60" spans="1:16" ht="16.5">
      <c r="A60" s="234">
        <v>17</v>
      </c>
      <c r="B60" s="110" t="s">
        <v>232</v>
      </c>
      <c r="C60" s="231"/>
      <c r="D60" s="201" t="s">
        <v>233</v>
      </c>
      <c r="E60" s="201">
        <v>12</v>
      </c>
      <c r="F60" s="211"/>
      <c r="G60" s="194"/>
      <c r="H60" s="225"/>
      <c r="I60" s="184"/>
      <c r="J60" s="184"/>
      <c r="K60" s="196"/>
      <c r="L60" s="196"/>
      <c r="M60" s="185"/>
      <c r="N60" s="185"/>
      <c r="O60" s="185"/>
      <c r="P60" s="185"/>
    </row>
    <row r="61" spans="1:16" ht="16.5">
      <c r="A61" s="234">
        <v>18</v>
      </c>
      <c r="B61" s="110" t="s">
        <v>234</v>
      </c>
      <c r="C61" s="231"/>
      <c r="D61" s="201" t="s">
        <v>233</v>
      </c>
      <c r="E61" s="201">
        <v>12</v>
      </c>
      <c r="F61" s="211"/>
      <c r="G61" s="194"/>
      <c r="H61" s="225"/>
      <c r="I61" s="184"/>
      <c r="J61" s="184"/>
      <c r="K61" s="196"/>
      <c r="L61" s="196"/>
      <c r="M61" s="185"/>
      <c r="N61" s="185"/>
      <c r="O61" s="185"/>
      <c r="P61" s="185"/>
    </row>
    <row r="62" spans="1:16" ht="16.5">
      <c r="A62" s="276">
        <v>19</v>
      </c>
      <c r="B62" s="110" t="s">
        <v>235</v>
      </c>
      <c r="C62" s="272"/>
      <c r="D62" s="201" t="s">
        <v>230</v>
      </c>
      <c r="E62" s="232">
        <v>4</v>
      </c>
      <c r="F62" s="211"/>
      <c r="G62" s="194"/>
      <c r="H62" s="225"/>
      <c r="I62" s="184"/>
      <c r="J62" s="184"/>
      <c r="K62" s="196"/>
      <c r="L62" s="196"/>
      <c r="M62" s="185"/>
      <c r="N62" s="185"/>
      <c r="O62" s="185"/>
      <c r="P62" s="185"/>
    </row>
    <row r="63" spans="1:16" ht="16.5">
      <c r="A63" s="276"/>
      <c r="B63" s="110" t="s">
        <v>236</v>
      </c>
      <c r="C63" s="272"/>
      <c r="D63" s="201"/>
      <c r="E63" s="201"/>
      <c r="F63" s="211"/>
      <c r="G63" s="194"/>
      <c r="H63" s="225"/>
      <c r="I63" s="184"/>
      <c r="J63" s="184"/>
      <c r="K63" s="196"/>
      <c r="L63" s="196"/>
      <c r="M63" s="185"/>
      <c r="N63" s="185"/>
      <c r="O63" s="185"/>
      <c r="P63" s="185"/>
    </row>
    <row r="64" spans="1:16" ht="16.5">
      <c r="A64" s="271">
        <v>20</v>
      </c>
      <c r="B64" s="110" t="s">
        <v>237</v>
      </c>
      <c r="C64" s="272"/>
      <c r="D64" s="201" t="s">
        <v>230</v>
      </c>
      <c r="E64" s="201">
        <v>4</v>
      </c>
      <c r="F64" s="211"/>
      <c r="G64" s="194"/>
      <c r="H64" s="225"/>
      <c r="I64" s="184"/>
      <c r="J64" s="184"/>
      <c r="K64" s="196"/>
      <c r="L64" s="196"/>
      <c r="M64" s="185"/>
      <c r="N64" s="185"/>
      <c r="O64" s="185"/>
      <c r="P64" s="185"/>
    </row>
    <row r="65" spans="1:16" ht="16.5">
      <c r="A65" s="271"/>
      <c r="B65" s="110" t="s">
        <v>238</v>
      </c>
      <c r="C65" s="272"/>
      <c r="D65" s="201"/>
      <c r="E65" s="201"/>
      <c r="F65" s="211"/>
      <c r="G65" s="194"/>
      <c r="H65" s="225"/>
      <c r="I65" s="184"/>
      <c r="J65" s="184"/>
      <c r="K65" s="196"/>
      <c r="L65" s="196"/>
      <c r="M65" s="185"/>
      <c r="N65" s="185"/>
      <c r="O65" s="185"/>
      <c r="P65" s="185"/>
    </row>
    <row r="66" spans="1:16" ht="16.5">
      <c r="A66" s="201">
        <v>21</v>
      </c>
      <c r="B66" s="110" t="s">
        <v>239</v>
      </c>
      <c r="C66" s="231"/>
      <c r="D66" s="201" t="s">
        <v>230</v>
      </c>
      <c r="E66" s="201">
        <v>190</v>
      </c>
      <c r="F66" s="211"/>
      <c r="G66" s="194"/>
      <c r="H66" s="225"/>
      <c r="I66" s="184"/>
      <c r="J66" s="184"/>
      <c r="K66" s="196"/>
      <c r="L66" s="196"/>
      <c r="M66" s="185"/>
      <c r="N66" s="185"/>
      <c r="O66" s="185"/>
      <c r="P66" s="185"/>
    </row>
    <row r="67" spans="1:16" ht="16.5">
      <c r="A67" s="271">
        <v>22</v>
      </c>
      <c r="B67" s="110" t="s">
        <v>240</v>
      </c>
      <c r="C67" s="231"/>
      <c r="D67" s="201" t="s">
        <v>241</v>
      </c>
      <c r="E67" s="201">
        <v>9</v>
      </c>
      <c r="F67" s="211"/>
      <c r="G67" s="194"/>
      <c r="H67" s="225"/>
      <c r="I67" s="184"/>
      <c r="J67" s="184"/>
      <c r="K67" s="196"/>
      <c r="L67" s="196"/>
      <c r="M67" s="185"/>
      <c r="N67" s="185"/>
      <c r="O67" s="185"/>
      <c r="P67" s="185"/>
    </row>
    <row r="68" spans="1:16" ht="16.5">
      <c r="A68" s="271"/>
      <c r="B68" s="110" t="s">
        <v>242</v>
      </c>
      <c r="C68" s="231"/>
      <c r="D68" s="201"/>
      <c r="E68" s="232"/>
      <c r="F68" s="211"/>
      <c r="G68" s="194"/>
      <c r="H68" s="225"/>
      <c r="I68" s="184"/>
      <c r="J68" s="184"/>
      <c r="K68" s="196"/>
      <c r="L68" s="196"/>
      <c r="M68" s="185"/>
      <c r="N68" s="185"/>
      <c r="O68" s="185"/>
      <c r="P68" s="185"/>
    </row>
    <row r="69" spans="1:16" ht="16.5">
      <c r="A69" s="271"/>
      <c r="B69" s="110" t="s">
        <v>243</v>
      </c>
      <c r="C69" s="231"/>
      <c r="D69" s="201"/>
      <c r="E69" s="232"/>
      <c r="F69" s="211"/>
      <c r="G69" s="194"/>
      <c r="H69" s="225"/>
      <c r="I69" s="184"/>
      <c r="J69" s="184"/>
      <c r="K69" s="196"/>
      <c r="L69" s="196"/>
      <c r="M69" s="185"/>
      <c r="N69" s="185"/>
      <c r="O69" s="185"/>
      <c r="P69" s="185"/>
    </row>
    <row r="70" spans="1:16" ht="16.5">
      <c r="A70" s="271"/>
      <c r="B70" s="110" t="s">
        <v>244</v>
      </c>
      <c r="C70" s="231"/>
      <c r="D70" s="201"/>
      <c r="E70" s="201"/>
      <c r="F70" s="211"/>
      <c r="G70" s="194"/>
      <c r="H70" s="225"/>
      <c r="I70" s="184"/>
      <c r="J70" s="184"/>
      <c r="K70" s="196"/>
      <c r="L70" s="196"/>
      <c r="M70" s="185"/>
      <c r="N70" s="185"/>
      <c r="O70" s="185"/>
      <c r="P70" s="185"/>
    </row>
    <row r="71" spans="1:16" ht="16.5">
      <c r="A71" s="271"/>
      <c r="B71" s="112" t="s">
        <v>245</v>
      </c>
      <c r="C71" s="231"/>
      <c r="D71" s="201"/>
      <c r="E71" s="201"/>
      <c r="F71" s="211"/>
      <c r="G71" s="194"/>
      <c r="H71" s="225"/>
      <c r="I71" s="184"/>
      <c r="J71" s="184"/>
      <c r="K71" s="196"/>
      <c r="L71" s="196"/>
      <c r="M71" s="185"/>
      <c r="N71" s="185"/>
      <c r="O71" s="185"/>
      <c r="P71" s="185"/>
    </row>
    <row r="72" spans="1:16" ht="16.5">
      <c r="A72" s="271"/>
      <c r="B72" s="112" t="s">
        <v>246</v>
      </c>
      <c r="C72" s="231"/>
      <c r="D72" s="201"/>
      <c r="E72" s="201"/>
      <c r="F72" s="211"/>
      <c r="G72" s="194"/>
      <c r="H72" s="225"/>
      <c r="I72" s="184"/>
      <c r="J72" s="184"/>
      <c r="K72" s="196"/>
      <c r="L72" s="196"/>
      <c r="M72" s="185"/>
      <c r="N72" s="185"/>
      <c r="O72" s="185"/>
      <c r="P72" s="185"/>
    </row>
    <row r="73" spans="1:16" ht="16.5">
      <c r="A73" s="271"/>
      <c r="B73" s="112" t="s">
        <v>247</v>
      </c>
      <c r="C73" s="231"/>
      <c r="D73" s="201"/>
      <c r="E73" s="201"/>
      <c r="F73" s="211"/>
      <c r="G73" s="194"/>
      <c r="H73" s="225"/>
      <c r="I73" s="184"/>
      <c r="J73" s="184"/>
      <c r="K73" s="196"/>
      <c r="L73" s="196"/>
      <c r="M73" s="185"/>
      <c r="N73" s="185"/>
      <c r="O73" s="185"/>
      <c r="P73" s="185"/>
    </row>
    <row r="74" spans="1:16" ht="16.5">
      <c r="A74" s="271"/>
      <c r="B74" s="112" t="s">
        <v>248</v>
      </c>
      <c r="C74" s="231"/>
      <c r="D74" s="201"/>
      <c r="E74" s="201"/>
      <c r="F74" s="211"/>
      <c r="G74" s="194"/>
      <c r="H74" s="225"/>
      <c r="I74" s="184"/>
      <c r="J74" s="184"/>
      <c r="K74" s="196"/>
      <c r="L74" s="196"/>
      <c r="M74" s="185"/>
      <c r="N74" s="185"/>
      <c r="O74" s="185"/>
      <c r="P74" s="185"/>
    </row>
    <row r="75" spans="1:16" ht="16.5">
      <c r="A75" s="271">
        <v>23</v>
      </c>
      <c r="B75" s="110" t="s">
        <v>249</v>
      </c>
      <c r="C75" s="272"/>
      <c r="D75" s="201" t="s">
        <v>129</v>
      </c>
      <c r="E75" s="201">
        <v>1</v>
      </c>
      <c r="F75" s="211"/>
      <c r="G75" s="194"/>
      <c r="H75" s="225"/>
      <c r="I75" s="184"/>
      <c r="J75" s="184"/>
      <c r="K75" s="196"/>
      <c r="L75" s="196"/>
      <c r="M75" s="185"/>
      <c r="N75" s="185"/>
      <c r="O75" s="185"/>
      <c r="P75" s="185"/>
    </row>
    <row r="76" spans="1:16" ht="16.5">
      <c r="A76" s="271"/>
      <c r="B76" s="110" t="s">
        <v>250</v>
      </c>
      <c r="C76" s="272"/>
      <c r="D76" s="201"/>
      <c r="E76" s="201"/>
      <c r="F76" s="211"/>
      <c r="G76" s="194"/>
      <c r="H76" s="225"/>
      <c r="I76" s="184"/>
      <c r="J76" s="184"/>
      <c r="K76" s="196"/>
      <c r="L76" s="196"/>
      <c r="M76" s="185"/>
      <c r="N76" s="185"/>
      <c r="O76" s="185"/>
      <c r="P76" s="185"/>
    </row>
    <row r="77" spans="1:16" ht="16.5">
      <c r="A77" s="271"/>
      <c r="B77" s="110" t="s">
        <v>251</v>
      </c>
      <c r="C77" s="272"/>
      <c r="D77" s="201"/>
      <c r="E77" s="201"/>
      <c r="F77" s="211"/>
      <c r="G77" s="194"/>
      <c r="H77" s="225"/>
      <c r="I77" s="184"/>
      <c r="J77" s="184"/>
      <c r="K77" s="196"/>
      <c r="L77" s="196"/>
      <c r="M77" s="185"/>
      <c r="N77" s="185"/>
      <c r="O77" s="185"/>
      <c r="P77" s="185"/>
    </row>
    <row r="78" spans="1:16" ht="16.5">
      <c r="A78" s="201">
        <v>24</v>
      </c>
      <c r="B78" s="110" t="s">
        <v>252</v>
      </c>
      <c r="C78" s="231"/>
      <c r="D78" s="201" t="s">
        <v>129</v>
      </c>
      <c r="E78" s="201">
        <v>1</v>
      </c>
      <c r="F78" s="211"/>
      <c r="G78" s="194"/>
      <c r="H78" s="225"/>
      <c r="I78" s="184"/>
      <c r="J78" s="184"/>
      <c r="K78" s="196"/>
      <c r="L78" s="196"/>
      <c r="M78" s="185"/>
      <c r="N78" s="185"/>
      <c r="O78" s="185"/>
      <c r="P78" s="185"/>
    </row>
    <row r="79" spans="1:16" ht="16.5">
      <c r="A79" s="202"/>
      <c r="B79" s="113" t="s">
        <v>253</v>
      </c>
      <c r="C79" s="233"/>
      <c r="D79" s="201"/>
      <c r="E79" s="201"/>
      <c r="F79" s="211"/>
      <c r="G79" s="194"/>
      <c r="H79" s="225"/>
      <c r="I79" s="184"/>
      <c r="J79" s="184"/>
      <c r="K79" s="196"/>
      <c r="L79" s="196"/>
      <c r="M79" s="185"/>
      <c r="N79" s="185"/>
      <c r="O79" s="185"/>
      <c r="P79" s="185"/>
    </row>
    <row r="80" spans="1:16" ht="16.5">
      <c r="A80" s="271">
        <v>1</v>
      </c>
      <c r="B80" s="110" t="s">
        <v>254</v>
      </c>
      <c r="C80" s="201"/>
      <c r="D80" s="201"/>
      <c r="E80" s="201"/>
      <c r="F80" s="211"/>
      <c r="G80" s="194"/>
      <c r="H80" s="225"/>
      <c r="I80" s="184"/>
      <c r="J80" s="184"/>
      <c r="K80" s="196"/>
      <c r="L80" s="196"/>
      <c r="M80" s="185"/>
      <c r="N80" s="185"/>
      <c r="O80" s="185"/>
      <c r="P80" s="185"/>
    </row>
    <row r="81" spans="1:16" ht="16.5">
      <c r="A81" s="271"/>
      <c r="B81" s="110" t="s">
        <v>255</v>
      </c>
      <c r="C81" s="231">
        <v>200</v>
      </c>
      <c r="D81" s="201" t="s">
        <v>256</v>
      </c>
      <c r="E81" s="201">
        <v>68</v>
      </c>
      <c r="F81" s="211"/>
      <c r="G81" s="194"/>
      <c r="H81" s="225"/>
      <c r="I81" s="184"/>
      <c r="J81" s="184"/>
      <c r="K81" s="196"/>
      <c r="L81" s="196"/>
      <c r="M81" s="185"/>
      <c r="N81" s="185"/>
      <c r="O81" s="185"/>
      <c r="P81" s="185"/>
    </row>
    <row r="82" spans="1:16" ht="16.5">
      <c r="A82" s="201">
        <v>2</v>
      </c>
      <c r="B82" s="110" t="s">
        <v>257</v>
      </c>
      <c r="C82" s="231">
        <v>200</v>
      </c>
      <c r="D82" s="201" t="s">
        <v>233</v>
      </c>
      <c r="E82" s="201">
        <v>131</v>
      </c>
      <c r="F82" s="211"/>
      <c r="G82" s="194"/>
      <c r="H82" s="225"/>
      <c r="I82" s="184"/>
      <c r="J82" s="184"/>
      <c r="K82" s="196"/>
      <c r="L82" s="196"/>
      <c r="M82" s="185"/>
      <c r="N82" s="185"/>
      <c r="O82" s="185"/>
      <c r="P82" s="185"/>
    </row>
    <row r="83" spans="1:16" ht="16.5">
      <c r="A83" s="201">
        <v>3</v>
      </c>
      <c r="B83" s="110" t="s">
        <v>258</v>
      </c>
      <c r="C83" s="231">
        <v>200</v>
      </c>
      <c r="D83" s="201" t="s">
        <v>233</v>
      </c>
      <c r="E83" s="201">
        <v>27</v>
      </c>
      <c r="F83" s="211"/>
      <c r="G83" s="194"/>
      <c r="H83" s="225"/>
      <c r="I83" s="184"/>
      <c r="J83" s="184"/>
      <c r="K83" s="196"/>
      <c r="L83" s="196"/>
      <c r="M83" s="185"/>
      <c r="N83" s="185"/>
      <c r="O83" s="185"/>
      <c r="P83" s="185"/>
    </row>
    <row r="84" spans="1:16" ht="16.5">
      <c r="A84" s="201">
        <v>4</v>
      </c>
      <c r="B84" s="110" t="s">
        <v>259</v>
      </c>
      <c r="C84" s="231">
        <v>110</v>
      </c>
      <c r="D84" s="201" t="s">
        <v>233</v>
      </c>
      <c r="E84" s="232">
        <v>29</v>
      </c>
      <c r="F84" s="211"/>
      <c r="G84" s="194"/>
      <c r="H84" s="225"/>
      <c r="I84" s="184"/>
      <c r="J84" s="184"/>
      <c r="K84" s="196"/>
      <c r="L84" s="196"/>
      <c r="M84" s="185"/>
      <c r="N84" s="185"/>
      <c r="O84" s="185"/>
      <c r="P84" s="185"/>
    </row>
    <row r="85" spans="1:16" ht="16.5">
      <c r="A85" s="271">
        <v>5</v>
      </c>
      <c r="B85" s="110" t="s">
        <v>260</v>
      </c>
      <c r="C85" s="272">
        <v>1000</v>
      </c>
      <c r="D85" s="201" t="s">
        <v>46</v>
      </c>
      <c r="E85" s="201">
        <v>4</v>
      </c>
      <c r="F85" s="211"/>
      <c r="G85" s="194"/>
      <c r="H85" s="225"/>
      <c r="I85" s="184"/>
      <c r="J85" s="184"/>
      <c r="K85" s="196"/>
      <c r="L85" s="196"/>
      <c r="M85" s="185"/>
      <c r="N85" s="185"/>
      <c r="O85" s="185"/>
      <c r="P85" s="185"/>
    </row>
    <row r="86" spans="1:16" ht="16.5">
      <c r="A86" s="271"/>
      <c r="B86" s="110" t="s">
        <v>261</v>
      </c>
      <c r="C86" s="272"/>
      <c r="D86" s="201"/>
      <c r="E86" s="201"/>
      <c r="F86" s="211"/>
      <c r="G86" s="194"/>
      <c r="H86" s="225"/>
      <c r="I86" s="184"/>
      <c r="J86" s="184"/>
      <c r="K86" s="196"/>
      <c r="L86" s="196"/>
      <c r="M86" s="185"/>
      <c r="N86" s="185"/>
      <c r="O86" s="185"/>
      <c r="P86" s="185"/>
    </row>
    <row r="87" spans="1:16" ht="16.5">
      <c r="A87" s="271"/>
      <c r="B87" s="110" t="s">
        <v>262</v>
      </c>
      <c r="C87" s="272"/>
      <c r="D87" s="201"/>
      <c r="E87" s="201"/>
      <c r="F87" s="211"/>
      <c r="G87" s="194"/>
      <c r="H87" s="225"/>
      <c r="I87" s="184"/>
      <c r="J87" s="184"/>
      <c r="K87" s="196"/>
      <c r="L87" s="196"/>
      <c r="M87" s="185"/>
      <c r="N87" s="185"/>
      <c r="O87" s="185"/>
      <c r="P87" s="185"/>
    </row>
    <row r="88" spans="1:16" ht="16.5">
      <c r="A88" s="271"/>
      <c r="B88" s="110" t="s">
        <v>263</v>
      </c>
      <c r="C88" s="272"/>
      <c r="D88" s="201"/>
      <c r="E88" s="201"/>
      <c r="F88" s="211"/>
      <c r="G88" s="194"/>
      <c r="H88" s="225"/>
      <c r="I88" s="184"/>
      <c r="J88" s="184"/>
      <c r="K88" s="196"/>
      <c r="L88" s="196"/>
      <c r="M88" s="185"/>
      <c r="N88" s="185"/>
      <c r="O88" s="185"/>
      <c r="P88" s="185"/>
    </row>
    <row r="89" spans="1:16" ht="16.5">
      <c r="A89" s="271"/>
      <c r="B89" s="110" t="s">
        <v>264</v>
      </c>
      <c r="C89" s="272"/>
      <c r="D89" s="201"/>
      <c r="E89" s="201"/>
      <c r="F89" s="211"/>
      <c r="G89" s="194"/>
      <c r="H89" s="225"/>
      <c r="I89" s="184"/>
      <c r="J89" s="184"/>
      <c r="K89" s="196"/>
      <c r="L89" s="196"/>
      <c r="M89" s="185"/>
      <c r="N89" s="185"/>
      <c r="O89" s="185"/>
      <c r="P89" s="185"/>
    </row>
    <row r="90" spans="1:16" ht="16.5">
      <c r="A90" s="271"/>
      <c r="B90" s="110" t="s">
        <v>265</v>
      </c>
      <c r="C90" s="272"/>
      <c r="D90" s="201"/>
      <c r="E90" s="201"/>
      <c r="F90" s="211"/>
      <c r="G90" s="194"/>
      <c r="H90" s="225"/>
      <c r="I90" s="184"/>
      <c r="J90" s="184"/>
      <c r="K90" s="196"/>
      <c r="L90" s="196"/>
      <c r="M90" s="185"/>
      <c r="N90" s="185"/>
      <c r="O90" s="185"/>
      <c r="P90" s="185"/>
    </row>
    <row r="91" spans="1:16" ht="16.5">
      <c r="A91" s="271"/>
      <c r="B91" s="110" t="s">
        <v>266</v>
      </c>
      <c r="C91" s="272"/>
      <c r="D91" s="201"/>
      <c r="E91" s="232"/>
      <c r="F91" s="211"/>
      <c r="G91" s="194"/>
      <c r="H91" s="225"/>
      <c r="I91" s="184"/>
      <c r="J91" s="184"/>
      <c r="K91" s="196"/>
      <c r="L91" s="196"/>
      <c r="M91" s="185"/>
      <c r="N91" s="185"/>
      <c r="O91" s="185"/>
      <c r="P91" s="185"/>
    </row>
    <row r="92" spans="1:16" ht="16.5">
      <c r="A92" s="201">
        <v>6</v>
      </c>
      <c r="B92" s="110" t="s">
        <v>267</v>
      </c>
      <c r="C92" s="231">
        <v>1000</v>
      </c>
      <c r="D92" s="201" t="s">
        <v>46</v>
      </c>
      <c r="E92" s="201">
        <v>7</v>
      </c>
      <c r="F92" s="211"/>
      <c r="G92" s="194"/>
      <c r="H92" s="225"/>
      <c r="I92" s="184"/>
      <c r="J92" s="184"/>
      <c r="K92" s="196"/>
      <c r="L92" s="196"/>
      <c r="M92" s="185"/>
      <c r="N92" s="185"/>
      <c r="O92" s="185"/>
      <c r="P92" s="185"/>
    </row>
    <row r="93" spans="1:16" ht="16.5">
      <c r="A93" s="201">
        <v>7</v>
      </c>
      <c r="B93" s="110" t="s">
        <v>268</v>
      </c>
      <c r="C93" s="231">
        <v>1000</v>
      </c>
      <c r="D93" s="201" t="s">
        <v>233</v>
      </c>
      <c r="E93" s="201">
        <v>3</v>
      </c>
      <c r="F93" s="211"/>
      <c r="G93" s="194"/>
      <c r="H93" s="225"/>
      <c r="I93" s="184"/>
      <c r="J93" s="184"/>
      <c r="K93" s="196"/>
      <c r="L93" s="196"/>
      <c r="M93" s="185"/>
      <c r="N93" s="185"/>
      <c r="O93" s="185"/>
      <c r="P93" s="185"/>
    </row>
    <row r="94" spans="1:16" ht="16.5">
      <c r="A94" s="201">
        <v>8</v>
      </c>
      <c r="B94" s="110" t="s">
        <v>269</v>
      </c>
      <c r="C94" s="231">
        <v>200</v>
      </c>
      <c r="D94" s="201" t="s">
        <v>233</v>
      </c>
      <c r="E94" s="201">
        <v>27</v>
      </c>
      <c r="F94" s="211"/>
      <c r="G94" s="194"/>
      <c r="H94" s="225"/>
      <c r="I94" s="184"/>
      <c r="J94" s="184"/>
      <c r="K94" s="196"/>
      <c r="L94" s="196"/>
      <c r="M94" s="185"/>
      <c r="N94" s="185"/>
      <c r="O94" s="185"/>
      <c r="P94" s="185"/>
    </row>
    <row r="95" spans="1:16" ht="16.5">
      <c r="A95" s="201">
        <v>9</v>
      </c>
      <c r="B95" s="110" t="s">
        <v>270</v>
      </c>
      <c r="C95" s="231">
        <v>110</v>
      </c>
      <c r="D95" s="201" t="s">
        <v>233</v>
      </c>
      <c r="E95" s="201">
        <v>8</v>
      </c>
      <c r="F95" s="211"/>
      <c r="G95" s="194"/>
      <c r="H95" s="225"/>
      <c r="I95" s="184"/>
      <c r="J95" s="184"/>
      <c r="K95" s="196"/>
      <c r="L95" s="196"/>
      <c r="M95" s="185"/>
      <c r="N95" s="185"/>
      <c r="O95" s="185"/>
      <c r="P95" s="185"/>
    </row>
    <row r="96" spans="1:16" ht="16.5">
      <c r="A96" s="201">
        <v>10</v>
      </c>
      <c r="B96" s="110" t="s">
        <v>271</v>
      </c>
      <c r="C96" s="231"/>
      <c r="D96" s="201" t="s">
        <v>44</v>
      </c>
      <c r="E96" s="232">
        <v>72</v>
      </c>
      <c r="F96" s="211"/>
      <c r="G96" s="194"/>
      <c r="H96" s="225"/>
      <c r="I96" s="184"/>
      <c r="J96" s="184"/>
      <c r="K96" s="196"/>
      <c r="L96" s="196"/>
      <c r="M96" s="185"/>
      <c r="N96" s="185"/>
      <c r="O96" s="185"/>
      <c r="P96" s="185"/>
    </row>
    <row r="97" spans="1:16" ht="16.5">
      <c r="A97" s="201">
        <v>11</v>
      </c>
      <c r="B97" s="110" t="s">
        <v>272</v>
      </c>
      <c r="C97" s="231"/>
      <c r="D97" s="201" t="s">
        <v>44</v>
      </c>
      <c r="E97" s="232">
        <v>3</v>
      </c>
      <c r="F97" s="211"/>
      <c r="G97" s="194"/>
      <c r="H97" s="225"/>
      <c r="I97" s="184"/>
      <c r="J97" s="184"/>
      <c r="K97" s="196"/>
      <c r="L97" s="196"/>
      <c r="M97" s="185"/>
      <c r="N97" s="185"/>
      <c r="O97" s="185"/>
      <c r="P97" s="185"/>
    </row>
    <row r="98" spans="1:16" ht="16.5">
      <c r="A98" s="271">
        <v>12</v>
      </c>
      <c r="B98" s="110" t="s">
        <v>273</v>
      </c>
      <c r="C98" s="231"/>
      <c r="D98" s="201"/>
      <c r="E98" s="201"/>
      <c r="F98" s="211"/>
      <c r="G98" s="194"/>
      <c r="H98" s="225"/>
      <c r="I98" s="184"/>
      <c r="J98" s="184"/>
      <c r="K98" s="196"/>
      <c r="L98" s="196"/>
      <c r="M98" s="185"/>
      <c r="N98" s="185"/>
      <c r="O98" s="185"/>
      <c r="P98" s="185"/>
    </row>
    <row r="99" spans="1:16" ht="16.5">
      <c r="A99" s="271"/>
      <c r="B99" s="110" t="s">
        <v>274</v>
      </c>
      <c r="C99" s="231" t="s">
        <v>275</v>
      </c>
      <c r="D99" s="201" t="s">
        <v>210</v>
      </c>
      <c r="E99" s="201">
        <v>1</v>
      </c>
      <c r="F99" s="211"/>
      <c r="G99" s="194"/>
      <c r="H99" s="225"/>
      <c r="I99" s="184"/>
      <c r="J99" s="184"/>
      <c r="K99" s="196"/>
      <c r="L99" s="196"/>
      <c r="M99" s="185"/>
      <c r="N99" s="185"/>
      <c r="O99" s="185"/>
      <c r="P99" s="185"/>
    </row>
    <row r="100" spans="1:16" ht="16.5">
      <c r="A100" s="201">
        <v>13</v>
      </c>
      <c r="B100" s="110" t="s">
        <v>270</v>
      </c>
      <c r="C100" s="231" t="s">
        <v>276</v>
      </c>
      <c r="D100" s="201" t="s">
        <v>277</v>
      </c>
      <c r="E100" s="201">
        <v>2</v>
      </c>
      <c r="F100" s="211"/>
      <c r="G100" s="194"/>
      <c r="H100" s="225"/>
      <c r="I100" s="184"/>
      <c r="J100" s="184"/>
      <c r="K100" s="196"/>
      <c r="L100" s="196"/>
      <c r="M100" s="185"/>
      <c r="N100" s="185"/>
      <c r="O100" s="185"/>
      <c r="P100" s="185"/>
    </row>
    <row r="101" spans="1:16" ht="16.5">
      <c r="A101" s="201">
        <v>14</v>
      </c>
      <c r="B101" s="110" t="s">
        <v>278</v>
      </c>
      <c r="C101" s="231">
        <v>110</v>
      </c>
      <c r="D101" s="201" t="s">
        <v>129</v>
      </c>
      <c r="E101" s="201">
        <v>7</v>
      </c>
      <c r="F101" s="211"/>
      <c r="G101" s="194"/>
      <c r="H101" s="225"/>
      <c r="I101" s="184"/>
      <c r="J101" s="184"/>
      <c r="K101" s="196"/>
      <c r="L101" s="196"/>
      <c r="M101" s="185"/>
      <c r="N101" s="185"/>
      <c r="O101" s="185"/>
      <c r="P101" s="185"/>
    </row>
    <row r="102" spans="1:16" ht="16.5">
      <c r="A102" s="234">
        <v>15</v>
      </c>
      <c r="B102" s="114" t="s">
        <v>279</v>
      </c>
      <c r="C102" s="231">
        <v>110</v>
      </c>
      <c r="D102" s="201" t="s">
        <v>44</v>
      </c>
      <c r="E102" s="201">
        <v>7</v>
      </c>
      <c r="F102" s="211"/>
      <c r="G102" s="194"/>
      <c r="H102" s="225"/>
      <c r="I102" s="184"/>
      <c r="J102" s="184"/>
      <c r="K102" s="196"/>
      <c r="L102" s="196"/>
      <c r="M102" s="185"/>
      <c r="N102" s="185"/>
      <c r="O102" s="185"/>
      <c r="P102" s="185"/>
    </row>
    <row r="103" spans="1:16" ht="16.5">
      <c r="A103" s="234">
        <v>16</v>
      </c>
      <c r="B103" s="110" t="s">
        <v>280</v>
      </c>
      <c r="C103" s="201" t="s">
        <v>281</v>
      </c>
      <c r="D103" s="201" t="s">
        <v>129</v>
      </c>
      <c r="E103" s="201">
        <v>7</v>
      </c>
      <c r="F103" s="211"/>
      <c r="G103" s="194"/>
      <c r="H103" s="225"/>
      <c r="I103" s="184"/>
      <c r="J103" s="184"/>
      <c r="K103" s="196"/>
      <c r="L103" s="196"/>
      <c r="M103" s="185"/>
      <c r="N103" s="185"/>
      <c r="O103" s="185"/>
      <c r="P103" s="185"/>
    </row>
    <row r="104" spans="1:16" ht="16.5">
      <c r="A104" s="234">
        <v>17</v>
      </c>
      <c r="B104" s="110" t="s">
        <v>282</v>
      </c>
      <c r="C104" s="201">
        <v>110</v>
      </c>
      <c r="D104" s="201" t="s">
        <v>277</v>
      </c>
      <c r="E104" s="201">
        <v>7</v>
      </c>
      <c r="F104" s="211"/>
      <c r="G104" s="194"/>
      <c r="H104" s="225"/>
      <c r="I104" s="184"/>
      <c r="J104" s="184"/>
      <c r="K104" s="196"/>
      <c r="L104" s="196"/>
      <c r="M104" s="185"/>
      <c r="N104" s="185"/>
      <c r="O104" s="185"/>
      <c r="P104" s="185"/>
    </row>
    <row r="105" spans="1:16" ht="16.5">
      <c r="A105" s="234">
        <v>18</v>
      </c>
      <c r="B105" s="110" t="s">
        <v>283</v>
      </c>
      <c r="C105" s="201">
        <v>110</v>
      </c>
      <c r="D105" s="201" t="s">
        <v>277</v>
      </c>
      <c r="E105" s="201">
        <v>7</v>
      </c>
      <c r="F105" s="211"/>
      <c r="G105" s="194"/>
      <c r="H105" s="225"/>
      <c r="I105" s="184"/>
      <c r="J105" s="184"/>
      <c r="K105" s="196"/>
      <c r="L105" s="196"/>
      <c r="M105" s="185"/>
      <c r="N105" s="185"/>
      <c r="O105" s="185"/>
      <c r="P105" s="185"/>
    </row>
    <row r="106" spans="1:16" ht="16.5">
      <c r="A106" s="201">
        <v>19</v>
      </c>
      <c r="B106" s="110" t="s">
        <v>217</v>
      </c>
      <c r="C106" s="201"/>
      <c r="D106" s="201" t="s">
        <v>218</v>
      </c>
      <c r="E106" s="201">
        <v>870</v>
      </c>
      <c r="F106" s="211"/>
      <c r="G106" s="194"/>
      <c r="H106" s="225"/>
      <c r="I106" s="184"/>
      <c r="J106" s="184"/>
      <c r="K106" s="196"/>
      <c r="L106" s="196"/>
      <c r="M106" s="185"/>
      <c r="N106" s="185"/>
      <c r="O106" s="185"/>
      <c r="P106" s="185"/>
    </row>
    <row r="107" spans="1:16" ht="16.5">
      <c r="A107" s="201">
        <v>20</v>
      </c>
      <c r="B107" s="115" t="s">
        <v>219</v>
      </c>
      <c r="C107" s="200"/>
      <c r="D107" s="201" t="s">
        <v>218</v>
      </c>
      <c r="E107" s="201">
        <v>40</v>
      </c>
      <c r="F107" s="211"/>
      <c r="G107" s="194"/>
      <c r="H107" s="225"/>
      <c r="I107" s="184"/>
      <c r="J107" s="184"/>
      <c r="K107" s="196"/>
      <c r="L107" s="196"/>
      <c r="M107" s="185"/>
      <c r="N107" s="185"/>
      <c r="O107" s="185"/>
      <c r="P107" s="185"/>
    </row>
    <row r="108" spans="1:16" ht="16.5">
      <c r="A108" s="233">
        <v>21</v>
      </c>
      <c r="B108" s="116" t="s">
        <v>223</v>
      </c>
      <c r="C108" s="201"/>
      <c r="D108" s="201" t="s">
        <v>218</v>
      </c>
      <c r="E108" s="201">
        <v>80</v>
      </c>
      <c r="F108" s="211"/>
      <c r="G108" s="194"/>
      <c r="H108" s="225"/>
      <c r="I108" s="184"/>
      <c r="J108" s="184"/>
      <c r="K108" s="196"/>
      <c r="L108" s="196"/>
      <c r="M108" s="185"/>
      <c r="N108" s="185"/>
      <c r="O108" s="185"/>
      <c r="P108" s="185"/>
    </row>
    <row r="109" spans="1:16" ht="16.5">
      <c r="A109" s="233">
        <v>22</v>
      </c>
      <c r="B109" s="116" t="s">
        <v>224</v>
      </c>
      <c r="C109" s="201"/>
      <c r="D109" s="201" t="s">
        <v>218</v>
      </c>
      <c r="E109" s="201">
        <v>750</v>
      </c>
      <c r="F109" s="211"/>
      <c r="G109" s="194"/>
      <c r="H109" s="225"/>
      <c r="I109" s="184"/>
      <c r="J109" s="184"/>
      <c r="K109" s="196"/>
      <c r="L109" s="196"/>
      <c r="M109" s="185"/>
      <c r="N109" s="185"/>
      <c r="O109" s="185"/>
      <c r="P109" s="185"/>
    </row>
    <row r="110" spans="1:16" ht="16.5">
      <c r="A110" s="233">
        <v>23</v>
      </c>
      <c r="B110" s="116" t="s">
        <v>225</v>
      </c>
      <c r="C110" s="201"/>
      <c r="D110" s="201" t="s">
        <v>218</v>
      </c>
      <c r="E110" s="201">
        <v>750</v>
      </c>
      <c r="F110" s="211"/>
      <c r="G110" s="194"/>
      <c r="H110" s="225"/>
      <c r="I110" s="184"/>
      <c r="J110" s="184"/>
      <c r="K110" s="196"/>
      <c r="L110" s="196"/>
      <c r="M110" s="185"/>
      <c r="N110" s="185"/>
      <c r="O110" s="185"/>
      <c r="P110" s="185"/>
    </row>
    <row r="111" spans="1:16" ht="16.5">
      <c r="A111" s="233"/>
      <c r="B111" s="116" t="s">
        <v>226</v>
      </c>
      <c r="C111" s="201"/>
      <c r="D111" s="201"/>
      <c r="E111" s="201"/>
      <c r="F111" s="211"/>
      <c r="G111" s="194"/>
      <c r="H111" s="225"/>
      <c r="I111" s="184"/>
      <c r="J111" s="184"/>
      <c r="K111" s="196"/>
      <c r="L111" s="196"/>
      <c r="M111" s="185"/>
      <c r="N111" s="185"/>
      <c r="O111" s="185"/>
      <c r="P111" s="185"/>
    </row>
    <row r="112" spans="1:16" ht="16.5">
      <c r="A112" s="233"/>
      <c r="B112" s="116" t="s">
        <v>227</v>
      </c>
      <c r="C112" s="201"/>
      <c r="D112" s="201"/>
      <c r="E112" s="201"/>
      <c r="F112" s="211"/>
      <c r="G112" s="194"/>
      <c r="H112" s="225"/>
      <c r="I112" s="184"/>
      <c r="J112" s="184"/>
      <c r="K112" s="196"/>
      <c r="L112" s="196"/>
      <c r="M112" s="185"/>
      <c r="N112" s="185"/>
      <c r="O112" s="185"/>
      <c r="P112" s="185"/>
    </row>
    <row r="113" spans="1:16" ht="16.5">
      <c r="A113" s="233"/>
      <c r="B113" s="116" t="s">
        <v>228</v>
      </c>
      <c r="C113" s="201"/>
      <c r="D113" s="201"/>
      <c r="E113" s="201"/>
      <c r="F113" s="211"/>
      <c r="G113" s="194"/>
      <c r="H113" s="225"/>
      <c r="I113" s="184"/>
      <c r="J113" s="184"/>
      <c r="K113" s="196"/>
      <c r="L113" s="196"/>
      <c r="M113" s="185"/>
      <c r="N113" s="185"/>
      <c r="O113" s="185"/>
      <c r="P113" s="185"/>
    </row>
    <row r="114" spans="1:16" ht="16.5">
      <c r="A114" s="233">
        <v>24</v>
      </c>
      <c r="B114" s="116" t="s">
        <v>284</v>
      </c>
      <c r="C114" s="201"/>
      <c r="D114" s="201"/>
      <c r="E114" s="201"/>
      <c r="F114" s="211"/>
      <c r="G114" s="194"/>
      <c r="H114" s="225"/>
      <c r="I114" s="184"/>
      <c r="J114" s="184"/>
      <c r="K114" s="196"/>
      <c r="L114" s="196"/>
      <c r="M114" s="185"/>
      <c r="N114" s="185"/>
      <c r="O114" s="185"/>
      <c r="P114" s="185"/>
    </row>
    <row r="115" spans="1:16" ht="16.5">
      <c r="A115" s="233"/>
      <c r="B115" s="116" t="s">
        <v>285</v>
      </c>
      <c r="C115" s="201"/>
      <c r="D115" s="201" t="s">
        <v>46</v>
      </c>
      <c r="E115" s="201">
        <v>2</v>
      </c>
      <c r="F115" s="211"/>
      <c r="G115" s="194"/>
      <c r="H115" s="225"/>
      <c r="I115" s="184"/>
      <c r="J115" s="184"/>
      <c r="K115" s="196"/>
      <c r="L115" s="196"/>
      <c r="M115" s="185"/>
      <c r="N115" s="185"/>
      <c r="O115" s="185"/>
      <c r="P115" s="185"/>
    </row>
    <row r="116" spans="1:16" ht="16.5">
      <c r="A116" s="233"/>
      <c r="B116" s="116" t="s">
        <v>286</v>
      </c>
      <c r="C116" s="201"/>
      <c r="D116" s="201"/>
      <c r="E116" s="201"/>
      <c r="F116" s="211"/>
      <c r="G116" s="194"/>
      <c r="H116" s="225"/>
      <c r="I116" s="184"/>
      <c r="J116" s="184"/>
      <c r="K116" s="196"/>
      <c r="L116" s="196"/>
      <c r="M116" s="185"/>
      <c r="N116" s="185"/>
      <c r="O116" s="185"/>
      <c r="P116" s="185"/>
    </row>
    <row r="117" spans="1:16" ht="16.5">
      <c r="A117" s="233"/>
      <c r="B117" s="116" t="s">
        <v>287</v>
      </c>
      <c r="C117" s="201"/>
      <c r="D117" s="201"/>
      <c r="E117" s="201"/>
      <c r="F117" s="211"/>
      <c r="G117" s="194"/>
      <c r="H117" s="225"/>
      <c r="I117" s="184"/>
      <c r="J117" s="184"/>
      <c r="K117" s="196"/>
      <c r="L117" s="196"/>
      <c r="M117" s="185"/>
      <c r="N117" s="185"/>
      <c r="O117" s="185"/>
      <c r="P117" s="185"/>
    </row>
    <row r="118" spans="1:16" ht="16.5">
      <c r="A118" s="233">
        <v>25</v>
      </c>
      <c r="B118" s="116" t="s">
        <v>288</v>
      </c>
      <c r="C118" s="201"/>
      <c r="D118" s="201"/>
      <c r="E118" s="201"/>
      <c r="F118" s="211"/>
      <c r="G118" s="194"/>
      <c r="H118" s="225"/>
      <c r="I118" s="184"/>
      <c r="J118" s="184"/>
      <c r="K118" s="196"/>
      <c r="L118" s="196"/>
      <c r="M118" s="185"/>
      <c r="N118" s="185"/>
      <c r="O118" s="185"/>
      <c r="P118" s="185"/>
    </row>
    <row r="119" spans="1:16" ht="16.5">
      <c r="A119" s="233"/>
      <c r="B119" s="116" t="s">
        <v>236</v>
      </c>
      <c r="C119" s="201"/>
      <c r="D119" s="201" t="s">
        <v>289</v>
      </c>
      <c r="E119" s="201">
        <v>1</v>
      </c>
      <c r="F119" s="211"/>
      <c r="G119" s="194"/>
      <c r="H119" s="225"/>
      <c r="I119" s="184"/>
      <c r="J119" s="184"/>
      <c r="K119" s="196"/>
      <c r="L119" s="196"/>
      <c r="M119" s="185"/>
      <c r="N119" s="185"/>
      <c r="O119" s="185"/>
      <c r="P119" s="185"/>
    </row>
    <row r="120" spans="1:16" ht="16.5">
      <c r="A120" s="233">
        <v>26</v>
      </c>
      <c r="B120" s="117" t="s">
        <v>290</v>
      </c>
      <c r="C120" s="201"/>
      <c r="D120" s="201" t="s">
        <v>289</v>
      </c>
      <c r="E120" s="201">
        <v>1</v>
      </c>
      <c r="F120" s="211"/>
      <c r="G120" s="194"/>
      <c r="H120" s="225"/>
      <c r="I120" s="184"/>
      <c r="J120" s="184"/>
      <c r="K120" s="196"/>
      <c r="L120" s="196"/>
      <c r="M120" s="185"/>
      <c r="N120" s="185"/>
      <c r="O120" s="185"/>
      <c r="P120" s="185"/>
    </row>
    <row r="121" spans="1:16" ht="16.5">
      <c r="A121" s="233"/>
      <c r="B121" s="117" t="s">
        <v>291</v>
      </c>
      <c r="C121" s="201"/>
      <c r="D121" s="201"/>
      <c r="E121" s="201"/>
      <c r="F121" s="211"/>
      <c r="G121" s="194"/>
      <c r="H121" s="225"/>
      <c r="I121" s="184"/>
      <c r="J121" s="184"/>
      <c r="K121" s="196"/>
      <c r="L121" s="196"/>
      <c r="M121" s="185"/>
      <c r="N121" s="185"/>
      <c r="O121" s="185"/>
      <c r="P121" s="185"/>
    </row>
    <row r="122" spans="1:16" ht="16.5">
      <c r="A122" s="233"/>
      <c r="B122" s="117" t="s">
        <v>292</v>
      </c>
      <c r="C122" s="201"/>
      <c r="D122" s="201"/>
      <c r="E122" s="201"/>
      <c r="F122" s="211"/>
      <c r="G122" s="194"/>
      <c r="H122" s="225"/>
      <c r="I122" s="184"/>
      <c r="J122" s="184"/>
      <c r="K122" s="196"/>
      <c r="L122" s="196"/>
      <c r="M122" s="185"/>
      <c r="N122" s="185"/>
      <c r="O122" s="185"/>
      <c r="P122" s="185"/>
    </row>
    <row r="123" spans="1:16" ht="16.5">
      <c r="A123" s="233"/>
      <c r="B123" s="117" t="s">
        <v>293</v>
      </c>
      <c r="C123" s="201"/>
      <c r="D123" s="201"/>
      <c r="E123" s="201"/>
      <c r="F123" s="211"/>
      <c r="G123" s="194"/>
      <c r="H123" s="225"/>
      <c r="I123" s="184"/>
      <c r="J123" s="184"/>
      <c r="K123" s="196"/>
      <c r="L123" s="196"/>
      <c r="M123" s="185"/>
      <c r="N123" s="185"/>
      <c r="O123" s="185"/>
      <c r="P123" s="185"/>
    </row>
    <row r="124" spans="1:16" ht="16.5">
      <c r="A124" s="233"/>
      <c r="B124" s="117" t="s">
        <v>294</v>
      </c>
      <c r="C124" s="201"/>
      <c r="D124" s="201"/>
      <c r="E124" s="201"/>
      <c r="F124" s="211"/>
      <c r="G124" s="194"/>
      <c r="H124" s="225"/>
      <c r="I124" s="184"/>
      <c r="J124" s="184"/>
      <c r="K124" s="196"/>
      <c r="L124" s="196"/>
      <c r="M124" s="185"/>
      <c r="N124" s="185"/>
      <c r="O124" s="185"/>
      <c r="P124" s="185"/>
    </row>
    <row r="125" spans="1:16" ht="16.5">
      <c r="A125" s="233"/>
      <c r="B125" s="117" t="s">
        <v>295</v>
      </c>
      <c r="C125" s="201"/>
      <c r="D125" s="201"/>
      <c r="E125" s="201"/>
      <c r="F125" s="211"/>
      <c r="G125" s="194"/>
      <c r="H125" s="225"/>
      <c r="I125" s="184"/>
      <c r="J125" s="184"/>
      <c r="K125" s="196"/>
      <c r="L125" s="196"/>
      <c r="M125" s="185"/>
      <c r="N125" s="185"/>
      <c r="O125" s="185"/>
      <c r="P125" s="185"/>
    </row>
    <row r="126" spans="1:16" ht="16.5">
      <c r="A126" s="233"/>
      <c r="B126" s="117" t="s">
        <v>296</v>
      </c>
      <c r="C126" s="201"/>
      <c r="D126" s="201"/>
      <c r="E126" s="201"/>
      <c r="F126" s="211"/>
      <c r="G126" s="194"/>
      <c r="H126" s="225"/>
      <c r="I126" s="184"/>
      <c r="J126" s="184"/>
      <c r="K126" s="196"/>
      <c r="L126" s="196"/>
      <c r="M126" s="185"/>
      <c r="N126" s="185"/>
      <c r="O126" s="185"/>
      <c r="P126" s="185"/>
    </row>
    <row r="127" spans="1:16" ht="16.5">
      <c r="A127" s="233"/>
      <c r="B127" s="117" t="s">
        <v>297</v>
      </c>
      <c r="C127" s="201"/>
      <c r="D127" s="201"/>
      <c r="E127" s="201"/>
      <c r="F127" s="211"/>
      <c r="G127" s="194"/>
      <c r="H127" s="225"/>
      <c r="I127" s="184"/>
      <c r="J127" s="184"/>
      <c r="K127" s="196"/>
      <c r="L127" s="196"/>
      <c r="M127" s="185"/>
      <c r="N127" s="185"/>
      <c r="O127" s="185"/>
      <c r="P127" s="185"/>
    </row>
    <row r="128" spans="1:16" ht="16.5">
      <c r="A128" s="233"/>
      <c r="B128" s="117" t="s">
        <v>298</v>
      </c>
      <c r="C128" s="201"/>
      <c r="D128" s="201"/>
      <c r="E128" s="201"/>
      <c r="F128" s="211"/>
      <c r="G128" s="194"/>
      <c r="H128" s="225"/>
      <c r="I128" s="184"/>
      <c r="J128" s="184"/>
      <c r="K128" s="196"/>
      <c r="L128" s="196"/>
      <c r="M128" s="185"/>
      <c r="N128" s="185"/>
      <c r="O128" s="185"/>
      <c r="P128" s="185"/>
    </row>
    <row r="129" spans="1:16" ht="16.5">
      <c r="A129" s="233"/>
      <c r="B129" s="117" t="s">
        <v>299</v>
      </c>
      <c r="C129" s="201"/>
      <c r="D129" s="201"/>
      <c r="E129" s="201"/>
      <c r="F129" s="211"/>
      <c r="G129" s="194"/>
      <c r="H129" s="225"/>
      <c r="I129" s="184"/>
      <c r="J129" s="184"/>
      <c r="K129" s="196"/>
      <c r="L129" s="196"/>
      <c r="M129" s="185"/>
      <c r="N129" s="185"/>
      <c r="O129" s="185"/>
      <c r="P129" s="185"/>
    </row>
    <row r="130" spans="1:16" ht="16.5">
      <c r="A130" s="233"/>
      <c r="B130" s="117" t="s">
        <v>300</v>
      </c>
      <c r="C130" s="201"/>
      <c r="D130" s="201"/>
      <c r="E130" s="201"/>
      <c r="F130" s="211"/>
      <c r="G130" s="194"/>
      <c r="H130" s="225"/>
      <c r="I130" s="184"/>
      <c r="J130" s="184"/>
      <c r="K130" s="196"/>
      <c r="L130" s="196"/>
      <c r="M130" s="185"/>
      <c r="N130" s="185"/>
      <c r="O130" s="185"/>
      <c r="P130" s="185"/>
    </row>
    <row r="131" spans="1:16" ht="16.5">
      <c r="A131" s="233"/>
      <c r="B131" s="117" t="s">
        <v>301</v>
      </c>
      <c r="C131" s="201"/>
      <c r="D131" s="201"/>
      <c r="E131" s="201"/>
      <c r="F131" s="211"/>
      <c r="G131" s="194"/>
      <c r="H131" s="225"/>
      <c r="I131" s="184"/>
      <c r="J131" s="184"/>
      <c r="K131" s="196"/>
      <c r="L131" s="196"/>
      <c r="M131" s="185"/>
      <c r="N131" s="185"/>
      <c r="O131" s="185"/>
      <c r="P131" s="185"/>
    </row>
    <row r="132" spans="1:16" ht="16.5">
      <c r="A132" s="233">
        <v>27</v>
      </c>
      <c r="B132" s="116" t="s">
        <v>240</v>
      </c>
      <c r="C132" s="201"/>
      <c r="D132" s="201" t="s">
        <v>241</v>
      </c>
      <c r="E132" s="201">
        <v>9</v>
      </c>
      <c r="F132" s="211"/>
      <c r="G132" s="194"/>
      <c r="H132" s="225"/>
      <c r="I132" s="184"/>
      <c r="J132" s="184"/>
      <c r="K132" s="196"/>
      <c r="L132" s="196"/>
      <c r="M132" s="185"/>
      <c r="N132" s="185"/>
      <c r="O132" s="185"/>
      <c r="P132" s="185"/>
    </row>
    <row r="133" spans="1:16" ht="16.5">
      <c r="A133" s="233"/>
      <c r="B133" s="116" t="s">
        <v>242</v>
      </c>
      <c r="C133" s="201"/>
      <c r="D133" s="201"/>
      <c r="E133" s="201"/>
      <c r="F133" s="211"/>
      <c r="G133" s="194"/>
      <c r="H133" s="225"/>
      <c r="I133" s="184"/>
      <c r="J133" s="184"/>
      <c r="K133" s="196"/>
      <c r="L133" s="196"/>
      <c r="M133" s="185"/>
      <c r="N133" s="185"/>
      <c r="O133" s="185"/>
      <c r="P133" s="185"/>
    </row>
    <row r="134" spans="1:16" ht="16.5">
      <c r="A134" s="233"/>
      <c r="B134" s="116" t="s">
        <v>243</v>
      </c>
      <c r="C134" s="201"/>
      <c r="D134" s="201"/>
      <c r="E134" s="201"/>
      <c r="F134" s="211"/>
      <c r="G134" s="194"/>
      <c r="H134" s="225"/>
      <c r="I134" s="184"/>
      <c r="J134" s="184"/>
      <c r="K134" s="196"/>
      <c r="L134" s="196"/>
      <c r="M134" s="185"/>
      <c r="N134" s="185"/>
      <c r="O134" s="185"/>
      <c r="P134" s="185"/>
    </row>
    <row r="135" spans="1:16" ht="16.5">
      <c r="A135" s="233"/>
      <c r="B135" s="116" t="s">
        <v>302</v>
      </c>
      <c r="C135" s="201"/>
      <c r="D135" s="201"/>
      <c r="E135" s="201"/>
      <c r="F135" s="211"/>
      <c r="G135" s="194"/>
      <c r="H135" s="225"/>
      <c r="I135" s="184"/>
      <c r="J135" s="184"/>
      <c r="K135" s="196"/>
      <c r="L135" s="196"/>
      <c r="M135" s="185"/>
      <c r="N135" s="185"/>
      <c r="O135" s="185"/>
      <c r="P135" s="185"/>
    </row>
    <row r="136" spans="1:16" ht="16.5">
      <c r="A136" s="231"/>
      <c r="B136" s="112" t="s">
        <v>245</v>
      </c>
      <c r="C136" s="202"/>
      <c r="D136" s="202"/>
      <c r="E136" s="202"/>
      <c r="F136" s="211"/>
      <c r="G136" s="194"/>
      <c r="H136" s="225"/>
      <c r="I136" s="184"/>
      <c r="J136" s="184"/>
      <c r="K136" s="196"/>
      <c r="L136" s="196"/>
      <c r="M136" s="185"/>
      <c r="N136" s="185"/>
      <c r="O136" s="185"/>
      <c r="P136" s="185"/>
    </row>
    <row r="137" spans="1:16" ht="16.5">
      <c r="A137" s="231"/>
      <c r="B137" s="112" t="s">
        <v>246</v>
      </c>
      <c r="C137" s="201"/>
      <c r="D137" s="201"/>
      <c r="E137" s="201"/>
      <c r="F137" s="211"/>
      <c r="G137" s="194"/>
      <c r="H137" s="225"/>
      <c r="I137" s="184"/>
      <c r="J137" s="184"/>
      <c r="K137" s="196"/>
      <c r="L137" s="196"/>
      <c r="M137" s="185"/>
      <c r="N137" s="185"/>
      <c r="O137" s="185"/>
      <c r="P137" s="185"/>
    </row>
    <row r="138" spans="1:16" ht="16.5">
      <c r="A138" s="231"/>
      <c r="B138" s="112" t="s">
        <v>247</v>
      </c>
      <c r="C138" s="201"/>
      <c r="D138" s="201"/>
      <c r="E138" s="201"/>
      <c r="F138" s="211"/>
      <c r="G138" s="194"/>
      <c r="H138" s="225"/>
      <c r="I138" s="184"/>
      <c r="J138" s="184"/>
      <c r="K138" s="196"/>
      <c r="L138" s="196"/>
      <c r="M138" s="185"/>
      <c r="N138" s="185"/>
      <c r="O138" s="185"/>
      <c r="P138" s="185"/>
    </row>
    <row r="139" spans="1:16" ht="16.5">
      <c r="A139" s="231"/>
      <c r="B139" s="112" t="s">
        <v>248</v>
      </c>
      <c r="C139" s="201"/>
      <c r="D139" s="201"/>
      <c r="E139" s="201"/>
      <c r="F139" s="211"/>
      <c r="G139" s="194"/>
      <c r="H139" s="225"/>
      <c r="I139" s="184"/>
      <c r="J139" s="184"/>
      <c r="K139" s="196"/>
      <c r="L139" s="196"/>
      <c r="M139" s="185"/>
      <c r="N139" s="185"/>
      <c r="O139" s="185"/>
      <c r="P139" s="185"/>
    </row>
    <row r="140" spans="1:16" ht="16.5">
      <c r="A140" s="235"/>
      <c r="B140" s="112" t="s">
        <v>303</v>
      </c>
      <c r="C140" s="201"/>
      <c r="D140" s="201"/>
      <c r="E140" s="200"/>
      <c r="F140" s="211"/>
      <c r="G140" s="194"/>
      <c r="H140" s="225"/>
      <c r="I140" s="184"/>
      <c r="J140" s="184"/>
      <c r="K140" s="196"/>
      <c r="L140" s="196"/>
      <c r="M140" s="185"/>
      <c r="N140" s="185"/>
      <c r="O140" s="185"/>
      <c r="P140" s="185"/>
    </row>
    <row r="141" spans="1:16" ht="16.5">
      <c r="A141" s="235"/>
      <c r="B141" s="118" t="s">
        <v>304</v>
      </c>
      <c r="C141" s="204"/>
      <c r="D141" s="201"/>
      <c r="E141" s="200"/>
      <c r="F141" s="211"/>
      <c r="G141" s="194"/>
      <c r="H141" s="225"/>
      <c r="I141" s="184"/>
      <c r="J141" s="184"/>
      <c r="K141" s="196"/>
      <c r="L141" s="196"/>
      <c r="M141" s="185"/>
      <c r="N141" s="185"/>
      <c r="O141" s="185"/>
      <c r="P141" s="185"/>
    </row>
    <row r="142" spans="1:16" ht="16.5">
      <c r="A142" s="271">
        <v>1</v>
      </c>
      <c r="B142" s="119" t="s">
        <v>305</v>
      </c>
      <c r="C142" s="277">
        <v>200</v>
      </c>
      <c r="D142" s="201" t="s">
        <v>44</v>
      </c>
      <c r="E142" s="201">
        <v>63</v>
      </c>
      <c r="F142" s="211"/>
      <c r="G142" s="194"/>
      <c r="H142" s="225"/>
      <c r="I142" s="184"/>
      <c r="J142" s="184"/>
      <c r="K142" s="196"/>
      <c r="L142" s="196"/>
      <c r="M142" s="185"/>
      <c r="N142" s="185"/>
      <c r="O142" s="185"/>
      <c r="P142" s="185"/>
    </row>
    <row r="143" spans="1:16" ht="16.5">
      <c r="A143" s="271"/>
      <c r="B143" s="110" t="s">
        <v>306</v>
      </c>
      <c r="C143" s="277"/>
      <c r="D143" s="201"/>
      <c r="E143" s="201"/>
      <c r="F143" s="211"/>
      <c r="G143" s="194"/>
      <c r="H143" s="225"/>
      <c r="I143" s="184"/>
      <c r="J143" s="184"/>
      <c r="K143" s="196"/>
      <c r="L143" s="196"/>
      <c r="M143" s="185"/>
      <c r="N143" s="185"/>
      <c r="O143" s="185"/>
      <c r="P143" s="185"/>
    </row>
    <row r="144" spans="1:16" ht="16.5">
      <c r="A144" s="201">
        <v>2</v>
      </c>
      <c r="B144" s="110" t="s">
        <v>270</v>
      </c>
      <c r="C144" s="231">
        <v>160</v>
      </c>
      <c r="D144" s="201" t="s">
        <v>277</v>
      </c>
      <c r="E144" s="201">
        <v>13</v>
      </c>
      <c r="F144" s="211"/>
      <c r="G144" s="194"/>
      <c r="H144" s="225"/>
      <c r="I144" s="184"/>
      <c r="J144" s="184"/>
      <c r="K144" s="196"/>
      <c r="L144" s="196"/>
      <c r="M144" s="185"/>
      <c r="N144" s="185"/>
      <c r="O144" s="185"/>
      <c r="P144" s="185"/>
    </row>
    <row r="145" spans="1:16" ht="16.5">
      <c r="A145" s="201">
        <v>3</v>
      </c>
      <c r="B145" s="110" t="s">
        <v>307</v>
      </c>
      <c r="C145" s="231">
        <v>160</v>
      </c>
      <c r="D145" s="201" t="s">
        <v>277</v>
      </c>
      <c r="E145" s="201">
        <v>8</v>
      </c>
      <c r="F145" s="211"/>
      <c r="G145" s="194"/>
      <c r="H145" s="225"/>
      <c r="I145" s="184"/>
      <c r="J145" s="184"/>
      <c r="K145" s="196"/>
      <c r="L145" s="196"/>
      <c r="M145" s="185"/>
      <c r="N145" s="185"/>
      <c r="O145" s="185"/>
      <c r="P145" s="185"/>
    </row>
    <row r="146" spans="1:16" ht="16.5">
      <c r="A146" s="271">
        <v>4</v>
      </c>
      <c r="B146" s="110" t="s">
        <v>308</v>
      </c>
      <c r="C146" s="271" t="s">
        <v>309</v>
      </c>
      <c r="D146" s="201" t="s">
        <v>46</v>
      </c>
      <c r="E146" s="201">
        <v>2</v>
      </c>
      <c r="F146" s="211"/>
      <c r="G146" s="194"/>
      <c r="H146" s="225"/>
      <c r="I146" s="184"/>
      <c r="J146" s="184"/>
      <c r="K146" s="196"/>
      <c r="L146" s="196"/>
      <c r="M146" s="185"/>
      <c r="N146" s="185"/>
      <c r="O146" s="185"/>
      <c r="P146" s="185"/>
    </row>
    <row r="147" spans="1:16" ht="16.5">
      <c r="A147" s="271"/>
      <c r="B147" s="110" t="s">
        <v>310</v>
      </c>
      <c r="C147" s="271"/>
      <c r="D147" s="201"/>
      <c r="E147" s="201"/>
      <c r="F147" s="211"/>
      <c r="G147" s="194"/>
      <c r="H147" s="225"/>
      <c r="I147" s="184"/>
      <c r="J147" s="184"/>
      <c r="K147" s="196"/>
      <c r="L147" s="196"/>
      <c r="M147" s="185"/>
      <c r="N147" s="185"/>
      <c r="O147" s="185"/>
      <c r="P147" s="185"/>
    </row>
    <row r="148" spans="1:16" ht="16.5">
      <c r="A148" s="271">
        <v>5</v>
      </c>
      <c r="B148" s="110" t="s">
        <v>308</v>
      </c>
      <c r="C148" s="271" t="s">
        <v>311</v>
      </c>
      <c r="D148" s="201" t="s">
        <v>46</v>
      </c>
      <c r="E148" s="201">
        <v>2</v>
      </c>
      <c r="F148" s="211"/>
      <c r="G148" s="194"/>
      <c r="H148" s="225"/>
      <c r="I148" s="184"/>
      <c r="J148" s="184"/>
      <c r="K148" s="196"/>
      <c r="L148" s="196"/>
      <c r="M148" s="185"/>
      <c r="N148" s="185"/>
      <c r="O148" s="185"/>
      <c r="P148" s="185"/>
    </row>
    <row r="149" spans="1:16" ht="16.5">
      <c r="A149" s="271"/>
      <c r="B149" s="110" t="s">
        <v>312</v>
      </c>
      <c r="C149" s="271"/>
      <c r="D149" s="201"/>
      <c r="E149" s="201"/>
      <c r="F149" s="211"/>
      <c r="G149" s="194"/>
      <c r="H149" s="225"/>
      <c r="I149" s="184"/>
      <c r="J149" s="184"/>
      <c r="K149" s="196"/>
      <c r="L149" s="196"/>
      <c r="M149" s="185"/>
      <c r="N149" s="185"/>
      <c r="O149" s="185"/>
      <c r="P149" s="185"/>
    </row>
    <row r="150" spans="1:16" ht="16.5">
      <c r="A150" s="201">
        <v>6</v>
      </c>
      <c r="B150" s="110" t="s">
        <v>313</v>
      </c>
      <c r="C150" s="231"/>
      <c r="D150" s="201" t="s">
        <v>57</v>
      </c>
      <c r="E150" s="201">
        <v>1</v>
      </c>
      <c r="F150" s="211"/>
      <c r="G150" s="194"/>
      <c r="H150" s="225"/>
      <c r="I150" s="184"/>
      <c r="J150" s="184"/>
      <c r="K150" s="196"/>
      <c r="L150" s="196"/>
      <c r="M150" s="185"/>
      <c r="N150" s="185"/>
      <c r="O150" s="185"/>
      <c r="P150" s="185"/>
    </row>
    <row r="151" spans="1:16" ht="16.5">
      <c r="A151" s="234">
        <v>7</v>
      </c>
      <c r="B151" s="110" t="s">
        <v>314</v>
      </c>
      <c r="C151" s="231">
        <v>200</v>
      </c>
      <c r="D151" s="201" t="s">
        <v>46</v>
      </c>
      <c r="E151" s="201">
        <v>8</v>
      </c>
      <c r="F151" s="211"/>
      <c r="G151" s="194"/>
      <c r="H151" s="225"/>
      <c r="I151" s="184"/>
      <c r="J151" s="184"/>
      <c r="K151" s="196"/>
      <c r="L151" s="196"/>
      <c r="M151" s="185"/>
      <c r="N151" s="185"/>
      <c r="O151" s="185"/>
      <c r="P151" s="185"/>
    </row>
    <row r="152" spans="1:16" ht="16.5">
      <c r="A152" s="234">
        <v>8</v>
      </c>
      <c r="B152" s="110" t="s">
        <v>315</v>
      </c>
      <c r="C152" s="231">
        <v>160</v>
      </c>
      <c r="D152" s="201" t="s">
        <v>46</v>
      </c>
      <c r="E152" s="201">
        <v>7</v>
      </c>
      <c r="F152" s="211"/>
      <c r="G152" s="194"/>
      <c r="H152" s="225"/>
      <c r="I152" s="184"/>
      <c r="J152" s="184"/>
      <c r="K152" s="196"/>
      <c r="L152" s="196"/>
      <c r="M152" s="185"/>
      <c r="N152" s="185"/>
      <c r="O152" s="185"/>
      <c r="P152" s="185"/>
    </row>
    <row r="153" spans="1:16" ht="16.5">
      <c r="A153" s="234">
        <v>9</v>
      </c>
      <c r="B153" s="110" t="s">
        <v>316</v>
      </c>
      <c r="C153" s="231">
        <v>160</v>
      </c>
      <c r="D153" s="201" t="s">
        <v>46</v>
      </c>
      <c r="E153" s="201">
        <v>4</v>
      </c>
      <c r="F153" s="211"/>
      <c r="G153" s="194"/>
      <c r="H153" s="225"/>
      <c r="I153" s="184"/>
      <c r="J153" s="184"/>
      <c r="K153" s="196"/>
      <c r="L153" s="196"/>
      <c r="M153" s="185"/>
      <c r="N153" s="185"/>
      <c r="O153" s="185"/>
      <c r="P153" s="185"/>
    </row>
    <row r="154" spans="1:16" ht="16.5">
      <c r="A154" s="234">
        <v>10</v>
      </c>
      <c r="B154" s="110" t="s">
        <v>317</v>
      </c>
      <c r="C154" s="231" t="s">
        <v>318</v>
      </c>
      <c r="D154" s="201" t="s">
        <v>46</v>
      </c>
      <c r="E154" s="201">
        <v>4</v>
      </c>
      <c r="F154" s="211"/>
      <c r="G154" s="194"/>
      <c r="H154" s="225"/>
      <c r="I154" s="184"/>
      <c r="J154" s="184"/>
      <c r="K154" s="196"/>
      <c r="L154" s="196"/>
      <c r="M154" s="185"/>
      <c r="N154" s="185"/>
      <c r="O154" s="185"/>
      <c r="P154" s="185"/>
    </row>
    <row r="155" spans="1:16" ht="16.5">
      <c r="A155" s="271">
        <v>11</v>
      </c>
      <c r="B155" s="110" t="s">
        <v>240</v>
      </c>
      <c r="C155" s="271"/>
      <c r="D155" s="201" t="s">
        <v>241</v>
      </c>
      <c r="E155" s="201">
        <v>7</v>
      </c>
      <c r="F155" s="211"/>
      <c r="G155" s="194"/>
      <c r="H155" s="225"/>
      <c r="I155" s="184"/>
      <c r="J155" s="184"/>
      <c r="K155" s="196"/>
      <c r="L155" s="196"/>
      <c r="M155" s="185"/>
      <c r="N155" s="185"/>
      <c r="O155" s="185"/>
      <c r="P155" s="185"/>
    </row>
    <row r="156" spans="1:16" ht="16.5">
      <c r="A156" s="271"/>
      <c r="B156" s="110" t="s">
        <v>242</v>
      </c>
      <c r="C156" s="271"/>
      <c r="D156" s="201"/>
      <c r="E156" s="201"/>
      <c r="F156" s="211"/>
      <c r="G156" s="194"/>
      <c r="H156" s="225"/>
      <c r="I156" s="184"/>
      <c r="J156" s="184"/>
      <c r="K156" s="196"/>
      <c r="L156" s="196"/>
      <c r="M156" s="185"/>
      <c r="N156" s="185"/>
      <c r="O156" s="185"/>
      <c r="P156" s="185"/>
    </row>
    <row r="157" spans="1:16" ht="16.5">
      <c r="A157" s="271"/>
      <c r="B157" s="112" t="s">
        <v>243</v>
      </c>
      <c r="C157" s="271"/>
      <c r="D157" s="201"/>
      <c r="E157" s="201"/>
      <c r="F157" s="211"/>
      <c r="G157" s="194"/>
      <c r="H157" s="225"/>
      <c r="I157" s="184"/>
      <c r="J157" s="184"/>
      <c r="K157" s="196"/>
      <c r="L157" s="196"/>
      <c r="M157" s="185"/>
      <c r="N157" s="185"/>
      <c r="O157" s="185"/>
      <c r="P157" s="185"/>
    </row>
    <row r="158" spans="1:16" ht="16.5">
      <c r="A158" s="271"/>
      <c r="B158" s="112" t="s">
        <v>319</v>
      </c>
      <c r="C158" s="231">
        <v>32</v>
      </c>
      <c r="D158" s="201"/>
      <c r="E158" s="201"/>
      <c r="F158" s="211"/>
      <c r="G158" s="194"/>
      <c r="H158" s="225"/>
      <c r="I158" s="184"/>
      <c r="J158" s="184"/>
      <c r="K158" s="196"/>
      <c r="L158" s="196"/>
      <c r="M158" s="185"/>
      <c r="N158" s="185"/>
      <c r="O158" s="185"/>
      <c r="P158" s="185"/>
    </row>
    <row r="159" spans="1:16" ht="16.5">
      <c r="A159" s="271"/>
      <c r="B159" s="112" t="s">
        <v>320</v>
      </c>
      <c r="C159" s="231">
        <v>100</v>
      </c>
      <c r="D159" s="201"/>
      <c r="E159" s="201"/>
      <c r="F159" s="211"/>
      <c r="G159" s="194"/>
      <c r="H159" s="225"/>
      <c r="I159" s="184"/>
      <c r="J159" s="184"/>
      <c r="K159" s="196"/>
      <c r="L159" s="196"/>
      <c r="M159" s="185"/>
      <c r="N159" s="185"/>
      <c r="O159" s="185"/>
      <c r="P159" s="185"/>
    </row>
    <row r="160" spans="1:16" ht="16.5">
      <c r="A160" s="271"/>
      <c r="B160" s="112" t="s">
        <v>246</v>
      </c>
      <c r="C160" s="231">
        <v>40</v>
      </c>
      <c r="D160" s="201"/>
      <c r="E160" s="201"/>
      <c r="F160" s="211"/>
      <c r="G160" s="194"/>
      <c r="H160" s="225"/>
      <c r="I160" s="184"/>
      <c r="J160" s="184"/>
      <c r="K160" s="196"/>
      <c r="L160" s="196"/>
      <c r="M160" s="185"/>
      <c r="N160" s="185"/>
      <c r="O160" s="185"/>
      <c r="P160" s="185"/>
    </row>
    <row r="161" spans="1:16" ht="16.5">
      <c r="A161" s="271"/>
      <c r="B161" s="112" t="s">
        <v>247</v>
      </c>
      <c r="C161" s="231"/>
      <c r="D161" s="201"/>
      <c r="E161" s="201"/>
      <c r="F161" s="211"/>
      <c r="G161" s="194"/>
      <c r="H161" s="225"/>
      <c r="I161" s="184"/>
      <c r="J161" s="184"/>
      <c r="K161" s="196"/>
      <c r="L161" s="196"/>
      <c r="M161" s="185"/>
      <c r="N161" s="185"/>
      <c r="O161" s="185"/>
      <c r="P161" s="185"/>
    </row>
    <row r="162" spans="1:16" ht="16.5">
      <c r="A162" s="271"/>
      <c r="B162" s="112" t="s">
        <v>248</v>
      </c>
      <c r="C162" s="231"/>
      <c r="D162" s="201"/>
      <c r="E162" s="201"/>
      <c r="F162" s="211"/>
      <c r="G162" s="194"/>
      <c r="H162" s="225"/>
      <c r="I162" s="184"/>
      <c r="J162" s="184"/>
      <c r="K162" s="196"/>
      <c r="L162" s="196"/>
      <c r="M162" s="185"/>
      <c r="N162" s="185"/>
      <c r="O162" s="185"/>
      <c r="P162" s="185"/>
    </row>
    <row r="163" spans="1:16" ht="16.5">
      <c r="A163" s="201">
        <v>12</v>
      </c>
      <c r="B163" s="110" t="s">
        <v>217</v>
      </c>
      <c r="C163" s="231"/>
      <c r="D163" s="201" t="s">
        <v>218</v>
      </c>
      <c r="E163" s="201">
        <v>150</v>
      </c>
      <c r="F163" s="211"/>
      <c r="G163" s="194"/>
      <c r="H163" s="225"/>
      <c r="I163" s="184"/>
      <c r="J163" s="184"/>
      <c r="K163" s="196"/>
      <c r="L163" s="196"/>
      <c r="M163" s="185"/>
      <c r="N163" s="185"/>
      <c r="O163" s="185"/>
      <c r="P163" s="185"/>
    </row>
    <row r="164" spans="1:16" ht="16.5">
      <c r="A164" s="201">
        <v>13</v>
      </c>
      <c r="B164" s="110" t="s">
        <v>219</v>
      </c>
      <c r="C164" s="231"/>
      <c r="D164" s="201" t="s">
        <v>218</v>
      </c>
      <c r="E164" s="201">
        <v>12</v>
      </c>
      <c r="F164" s="211"/>
      <c r="G164" s="194"/>
      <c r="H164" s="225"/>
      <c r="I164" s="184"/>
      <c r="J164" s="184"/>
      <c r="K164" s="196"/>
      <c r="L164" s="196"/>
      <c r="M164" s="185"/>
      <c r="N164" s="185"/>
      <c r="O164" s="185"/>
      <c r="P164" s="185"/>
    </row>
    <row r="165" spans="1:16" ht="16.5">
      <c r="A165" s="201">
        <v>14</v>
      </c>
      <c r="B165" s="110" t="s">
        <v>223</v>
      </c>
      <c r="C165" s="201"/>
      <c r="D165" s="201" t="s">
        <v>218</v>
      </c>
      <c r="E165" s="201">
        <v>24</v>
      </c>
      <c r="F165" s="211"/>
      <c r="G165" s="194"/>
      <c r="H165" s="225"/>
      <c r="I165" s="184"/>
      <c r="J165" s="184"/>
      <c r="K165" s="196"/>
      <c r="L165" s="196"/>
      <c r="M165" s="185"/>
      <c r="N165" s="185"/>
      <c r="O165" s="185"/>
      <c r="P165" s="185"/>
    </row>
    <row r="166" spans="1:16" ht="16.5">
      <c r="A166" s="201">
        <v>15</v>
      </c>
      <c r="B166" s="110" t="s">
        <v>224</v>
      </c>
      <c r="C166" s="201"/>
      <c r="D166" s="201" t="s">
        <v>218</v>
      </c>
      <c r="E166" s="201">
        <v>114</v>
      </c>
      <c r="F166" s="211"/>
      <c r="G166" s="194"/>
      <c r="H166" s="225"/>
      <c r="I166" s="184"/>
      <c r="J166" s="184"/>
      <c r="K166" s="196"/>
      <c r="L166" s="196"/>
      <c r="M166" s="185"/>
      <c r="N166" s="185"/>
      <c r="O166" s="185"/>
      <c r="P166" s="185"/>
    </row>
    <row r="167" spans="1:16" ht="16.5">
      <c r="A167" s="271">
        <v>16</v>
      </c>
      <c r="B167" s="110" t="s">
        <v>225</v>
      </c>
      <c r="C167" s="271"/>
      <c r="D167" s="201" t="s">
        <v>218</v>
      </c>
      <c r="E167" s="201">
        <v>114</v>
      </c>
      <c r="F167" s="211"/>
      <c r="G167" s="194"/>
      <c r="H167" s="225"/>
      <c r="I167" s="184"/>
      <c r="J167" s="184"/>
      <c r="K167" s="196"/>
      <c r="L167" s="196"/>
      <c r="M167" s="185"/>
      <c r="N167" s="185"/>
      <c r="O167" s="185"/>
      <c r="P167" s="185"/>
    </row>
    <row r="168" spans="1:16" ht="16.5">
      <c r="A168" s="271"/>
      <c r="B168" s="110" t="s">
        <v>226</v>
      </c>
      <c r="C168" s="271"/>
      <c r="D168" s="201"/>
      <c r="E168" s="201"/>
      <c r="F168" s="211"/>
      <c r="G168" s="194"/>
      <c r="H168" s="225"/>
      <c r="I168" s="184"/>
      <c r="J168" s="184"/>
      <c r="K168" s="196"/>
      <c r="L168" s="196"/>
      <c r="M168" s="185"/>
      <c r="N168" s="185"/>
      <c r="O168" s="185"/>
      <c r="P168" s="185"/>
    </row>
    <row r="169" spans="1:16" ht="16.5">
      <c r="A169" s="271"/>
      <c r="B169" s="110" t="s">
        <v>227</v>
      </c>
      <c r="C169" s="271"/>
      <c r="D169" s="201"/>
      <c r="E169" s="201"/>
      <c r="F169" s="211"/>
      <c r="G169" s="194"/>
      <c r="H169" s="225"/>
      <c r="I169" s="184"/>
      <c r="J169" s="184"/>
      <c r="K169" s="196"/>
      <c r="L169" s="196"/>
      <c r="M169" s="185"/>
      <c r="N169" s="185"/>
      <c r="O169" s="185"/>
      <c r="P169" s="185"/>
    </row>
    <row r="170" spans="1:16" ht="16.5">
      <c r="A170" s="271"/>
      <c r="B170" s="110" t="s">
        <v>228</v>
      </c>
      <c r="C170" s="271"/>
      <c r="D170" s="201"/>
      <c r="E170" s="201"/>
      <c r="F170" s="211"/>
      <c r="G170" s="194"/>
      <c r="H170" s="225"/>
      <c r="I170" s="184"/>
      <c r="J170" s="184"/>
      <c r="K170" s="196"/>
      <c r="L170" s="196"/>
      <c r="M170" s="185"/>
      <c r="N170" s="185"/>
      <c r="O170" s="185"/>
      <c r="P170" s="185"/>
    </row>
    <row r="171" spans="1:16" ht="16.5">
      <c r="A171" s="271">
        <v>17</v>
      </c>
      <c r="B171" s="110" t="s">
        <v>321</v>
      </c>
      <c r="C171" s="201"/>
      <c r="D171" s="202"/>
      <c r="E171" s="201"/>
      <c r="F171" s="211"/>
      <c r="G171" s="194"/>
      <c r="H171" s="225"/>
      <c r="I171" s="184"/>
      <c r="J171" s="184"/>
      <c r="K171" s="196"/>
      <c r="L171" s="196"/>
      <c r="M171" s="185"/>
      <c r="N171" s="185"/>
      <c r="O171" s="185"/>
      <c r="P171" s="185"/>
    </row>
    <row r="172" spans="1:16" ht="16.5">
      <c r="A172" s="271"/>
      <c r="B172" s="110" t="s">
        <v>274</v>
      </c>
      <c r="C172" s="201" t="s">
        <v>275</v>
      </c>
      <c r="D172" s="201" t="s">
        <v>210</v>
      </c>
      <c r="E172" s="202">
        <v>2</v>
      </c>
      <c r="F172" s="211"/>
      <c r="G172" s="194"/>
      <c r="H172" s="225"/>
      <c r="I172" s="184"/>
      <c r="J172" s="184"/>
      <c r="K172" s="196"/>
      <c r="L172" s="196"/>
      <c r="M172" s="185"/>
      <c r="N172" s="185"/>
      <c r="O172" s="185"/>
      <c r="P172" s="185"/>
    </row>
    <row r="173" spans="1:16" ht="16.5">
      <c r="A173" s="201">
        <v>18</v>
      </c>
      <c r="B173" s="112" t="s">
        <v>56</v>
      </c>
      <c r="C173" s="201"/>
      <c r="D173" s="201" t="s">
        <v>57</v>
      </c>
      <c r="E173" s="120">
        <v>1</v>
      </c>
      <c r="F173" s="195"/>
      <c r="G173" s="195"/>
      <c r="H173" s="184"/>
      <c r="I173" s="184"/>
      <c r="J173" s="184"/>
      <c r="K173" s="196"/>
      <c r="L173" s="196"/>
      <c r="M173" s="185"/>
      <c r="N173" s="185"/>
      <c r="O173" s="185"/>
      <c r="P173" s="185"/>
    </row>
    <row r="174" spans="1:16" ht="17.25" thickBot="1">
      <c r="A174" s="124"/>
      <c r="B174" s="123"/>
      <c r="C174" s="186"/>
      <c r="D174" s="124"/>
      <c r="E174" s="124"/>
      <c r="F174" s="124"/>
      <c r="G174" s="124"/>
      <c r="H174" s="187"/>
      <c r="I174" s="187"/>
      <c r="J174" s="187"/>
      <c r="K174" s="187"/>
      <c r="L174" s="187"/>
      <c r="M174" s="187"/>
      <c r="N174" s="187"/>
      <c r="O174" s="187"/>
      <c r="P174" s="187"/>
    </row>
    <row r="175" spans="1:16" ht="17.25" thickTop="1">
      <c r="A175" s="128"/>
      <c r="B175" s="127" t="s">
        <v>66</v>
      </c>
      <c r="C175" s="128"/>
      <c r="D175" s="128"/>
      <c r="E175" s="128"/>
      <c r="F175" s="128"/>
      <c r="G175" s="128"/>
      <c r="H175" s="188"/>
      <c r="I175" s="188"/>
      <c r="J175" s="188"/>
      <c r="K175" s="188"/>
      <c r="L175" s="183"/>
      <c r="M175" s="189"/>
      <c r="N175" s="189"/>
      <c r="O175" s="189"/>
      <c r="P175" s="189"/>
    </row>
    <row r="176" spans="1:16" ht="16.5">
      <c r="A176" s="236"/>
      <c r="B176" s="132" t="s">
        <v>67</v>
      </c>
      <c r="C176" s="190"/>
      <c r="D176" s="133"/>
      <c r="E176" s="134" t="s">
        <v>405</v>
      </c>
      <c r="F176" s="134"/>
      <c r="G176" s="134"/>
      <c r="H176" s="133"/>
      <c r="I176" s="133"/>
      <c r="J176" s="133"/>
      <c r="K176" s="133"/>
      <c r="L176" s="133"/>
      <c r="M176" s="191"/>
      <c r="N176" s="191"/>
      <c r="O176" s="191"/>
      <c r="P176" s="191"/>
    </row>
    <row r="177" spans="1:16" ht="16.5">
      <c r="A177" s="133"/>
      <c r="B177" s="137" t="s">
        <v>66</v>
      </c>
      <c r="C177" s="101"/>
      <c r="D177" s="133"/>
      <c r="E177" s="134"/>
      <c r="F177" s="134"/>
      <c r="G177" s="134"/>
      <c r="H177" s="133"/>
      <c r="I177" s="133"/>
      <c r="J177" s="133"/>
      <c r="K177" s="133"/>
      <c r="L177" s="133"/>
      <c r="M177" s="191"/>
      <c r="N177" s="191"/>
      <c r="O177" s="191"/>
      <c r="P177" s="191"/>
    </row>
    <row r="178" spans="1:16" ht="16.5">
      <c r="A178" s="139"/>
      <c r="B178" s="139"/>
      <c r="C178" s="139"/>
      <c r="D178" s="140"/>
      <c r="E178" s="92"/>
      <c r="F178" s="92"/>
      <c r="G178" s="92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ht="16.5">
      <c r="A179" s="141" t="s">
        <v>68</v>
      </c>
      <c r="B179" s="48"/>
      <c r="C179" s="48"/>
      <c r="D179" s="92"/>
      <c r="E179" s="92"/>
      <c r="F179" s="92"/>
      <c r="G179" s="92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1:1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1:1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1:1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</sheetData>
  <sheetProtection/>
  <mergeCells count="66">
    <mergeCell ref="C11:C14"/>
    <mergeCell ref="B11:B14"/>
    <mergeCell ref="A11:A14"/>
    <mergeCell ref="I12:I14"/>
    <mergeCell ref="H12:H14"/>
    <mergeCell ref="G12:G14"/>
    <mergeCell ref="F11:F14"/>
    <mergeCell ref="E11:E14"/>
    <mergeCell ref="D11:D14"/>
    <mergeCell ref="O12:O14"/>
    <mergeCell ref="N12:N14"/>
    <mergeCell ref="M12:M14"/>
    <mergeCell ref="L12:L14"/>
    <mergeCell ref="K12:K14"/>
    <mergeCell ref="J12:J14"/>
    <mergeCell ref="A158:A162"/>
    <mergeCell ref="A167:A170"/>
    <mergeCell ref="C167:C170"/>
    <mergeCell ref="A171:A172"/>
    <mergeCell ref="A146:A147"/>
    <mergeCell ref="C146:C147"/>
    <mergeCell ref="A148:A149"/>
    <mergeCell ref="C148:C149"/>
    <mergeCell ref="A155:A157"/>
    <mergeCell ref="C155:C157"/>
    <mergeCell ref="A80:A81"/>
    <mergeCell ref="A85:A91"/>
    <mergeCell ref="C85:C91"/>
    <mergeCell ref="A98:A99"/>
    <mergeCell ref="A142:A143"/>
    <mergeCell ref="C142:C143"/>
    <mergeCell ref="A62:A63"/>
    <mergeCell ref="C62:C63"/>
    <mergeCell ref="A64:A65"/>
    <mergeCell ref="C64:C65"/>
    <mergeCell ref="A67:A74"/>
    <mergeCell ref="A75:A77"/>
    <mergeCell ref="C75:C77"/>
    <mergeCell ref="A45:A46"/>
    <mergeCell ref="C45:C46"/>
    <mergeCell ref="A49:A50"/>
    <mergeCell ref="C49:C50"/>
    <mergeCell ref="A54:A57"/>
    <mergeCell ref="C54:C57"/>
    <mergeCell ref="A37:A38"/>
    <mergeCell ref="C37:C38"/>
    <mergeCell ref="A39:A40"/>
    <mergeCell ref="C39:C40"/>
    <mergeCell ref="A41:A44"/>
    <mergeCell ref="C41:C44"/>
    <mergeCell ref="A26:A31"/>
    <mergeCell ref="C27:C28"/>
    <mergeCell ref="A33:A34"/>
    <mergeCell ref="C33:C34"/>
    <mergeCell ref="A35:A36"/>
    <mergeCell ref="C35:C36"/>
    <mergeCell ref="N5:P5"/>
    <mergeCell ref="A7:P7"/>
    <mergeCell ref="A17:A19"/>
    <mergeCell ref="C17:C19"/>
    <mergeCell ref="A20:A25"/>
    <mergeCell ref="C20:C25"/>
    <mergeCell ref="A8:P8"/>
    <mergeCell ref="L11:P11"/>
    <mergeCell ref="G11:K11"/>
    <mergeCell ref="P12:P14"/>
  </mergeCells>
  <conditionalFormatting sqref="B10:C10">
    <cfRule type="cellIs" priority="3" dxfId="0" operator="equal" stopIfTrue="1">
      <formula>0</formula>
    </cfRule>
  </conditionalFormatting>
  <conditionalFormatting sqref="A10">
    <cfRule type="cellIs" priority="1" dxfId="0" operator="equal" stopIfTrue="1">
      <formula>0</formula>
    </cfRule>
  </conditionalFormatting>
  <printOptions horizontalCentered="1"/>
  <pageMargins left="0.7086614173228347" right="0.7086614173228347" top="0.9448818897637796" bottom="0.5511811023622047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zoomScalePageLayoutView="0" workbookViewId="0" topLeftCell="A1">
      <selection activeCell="F77" sqref="F77"/>
    </sheetView>
  </sheetViews>
  <sheetFormatPr defaultColWidth="9.140625" defaultRowHeight="12.75"/>
  <cols>
    <col min="2" max="2" width="51.8515625" style="0" customWidth="1"/>
    <col min="5" max="5" width="18.8515625" style="0" customWidth="1"/>
    <col min="6" max="6" width="18.57421875" style="0" customWidth="1"/>
    <col min="7" max="7" width="14.421875" style="0" customWidth="1"/>
    <col min="8" max="8" width="14.57421875" style="0" customWidth="1"/>
    <col min="9" max="9" width="14.8515625" style="0" customWidth="1"/>
    <col min="10" max="10" width="14.57421875" style="0" customWidth="1"/>
    <col min="11" max="11" width="15.140625" style="0" customWidth="1"/>
    <col min="12" max="14" width="13.140625" style="0" customWidth="1"/>
    <col min="15" max="15" width="13.57421875" style="0" customWidth="1"/>
  </cols>
  <sheetData>
    <row r="1" spans="1:15" ht="16.5">
      <c r="A1" s="39" t="s">
        <v>0</v>
      </c>
      <c r="B1" s="39" t="s">
        <v>1</v>
      </c>
      <c r="C1" s="47"/>
      <c r="D1" s="92"/>
      <c r="E1" s="92"/>
      <c r="F1" s="92"/>
      <c r="G1" s="48"/>
      <c r="H1" s="48"/>
      <c r="I1" s="48"/>
      <c r="J1" s="48"/>
      <c r="K1" s="48"/>
      <c r="L1" s="48"/>
      <c r="M1" s="48"/>
      <c r="N1" s="48"/>
      <c r="O1" s="48"/>
    </row>
    <row r="2" spans="1:15" ht="16.5">
      <c r="A2" s="39"/>
      <c r="B2" s="39"/>
      <c r="C2" s="47"/>
      <c r="D2" s="92"/>
      <c r="E2" s="92"/>
      <c r="F2" s="92"/>
      <c r="G2" s="48"/>
      <c r="H2" s="48"/>
      <c r="I2" s="48"/>
      <c r="J2" s="48"/>
      <c r="K2" s="48"/>
      <c r="L2" s="48"/>
      <c r="M2" s="48"/>
      <c r="N2" s="48"/>
      <c r="O2" s="48"/>
    </row>
    <row r="3" spans="1:15" ht="16.5">
      <c r="A3" s="39" t="s">
        <v>2</v>
      </c>
      <c r="B3" s="39" t="s">
        <v>3</v>
      </c>
      <c r="C3" s="47"/>
      <c r="D3" s="92"/>
      <c r="E3" s="92"/>
      <c r="F3" s="92"/>
      <c r="G3" s="48"/>
      <c r="H3" s="48"/>
      <c r="I3" s="48"/>
      <c r="J3" s="48"/>
      <c r="K3" s="48"/>
      <c r="L3" s="48"/>
      <c r="M3" s="48"/>
      <c r="N3" s="48"/>
      <c r="O3" s="48"/>
    </row>
    <row r="4" spans="1:15" ht="16.5">
      <c r="A4" s="39"/>
      <c r="B4" s="39" t="s">
        <v>29</v>
      </c>
      <c r="C4" s="47"/>
      <c r="D4" s="92"/>
      <c r="E4" s="92"/>
      <c r="F4" s="92"/>
      <c r="G4" s="48"/>
      <c r="H4" s="48"/>
      <c r="I4" s="48"/>
      <c r="J4" s="48"/>
      <c r="K4" s="48"/>
      <c r="L4" s="48"/>
      <c r="M4" s="48"/>
      <c r="N4" s="48"/>
      <c r="O4" s="48"/>
    </row>
    <row r="5" spans="1:15" ht="16.5">
      <c r="A5" s="39" t="s">
        <v>5</v>
      </c>
      <c r="B5" s="39" t="s">
        <v>6</v>
      </c>
      <c r="C5" s="47"/>
      <c r="D5" s="92"/>
      <c r="E5" s="92"/>
      <c r="F5" s="92"/>
      <c r="G5" s="48"/>
      <c r="H5" s="48"/>
      <c r="I5" s="48"/>
      <c r="J5" s="48"/>
      <c r="K5" s="48"/>
      <c r="L5" s="48"/>
      <c r="M5" s="270"/>
      <c r="N5" s="270"/>
      <c r="O5" s="270"/>
    </row>
    <row r="6" spans="1:15" ht="16.5">
      <c r="A6" s="39"/>
      <c r="B6" s="39"/>
      <c r="C6" s="47"/>
      <c r="D6" s="92"/>
      <c r="E6" s="92"/>
      <c r="F6" s="92"/>
      <c r="G6" s="48"/>
      <c r="H6" s="48"/>
      <c r="I6" s="48"/>
      <c r="J6" s="48"/>
      <c r="K6" s="48"/>
      <c r="L6" s="48"/>
      <c r="M6" s="93"/>
      <c r="N6" s="93"/>
      <c r="O6" s="93"/>
    </row>
    <row r="7" spans="1:15" ht="16.5">
      <c r="A7" s="270" t="s">
        <v>407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ht="12.75">
      <c r="A8" s="273" t="s">
        <v>21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16.5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15" ht="16.5">
      <c r="A10" s="48" t="s">
        <v>394</v>
      </c>
      <c r="B10" s="94"/>
      <c r="C10" s="92"/>
      <c r="D10" s="92"/>
      <c r="E10" s="92"/>
      <c r="F10" s="92"/>
      <c r="G10" s="48"/>
      <c r="H10" s="48"/>
      <c r="I10" s="48"/>
      <c r="J10" s="48"/>
      <c r="K10" s="48"/>
      <c r="L10" s="48"/>
      <c r="M10" s="95"/>
      <c r="N10" s="96"/>
      <c r="O10" s="97"/>
    </row>
    <row r="11" spans="1:15" ht="12.75">
      <c r="A11" s="275" t="s">
        <v>7</v>
      </c>
      <c r="B11" s="275" t="s">
        <v>33</v>
      </c>
      <c r="C11" s="275" t="s">
        <v>34</v>
      </c>
      <c r="D11" s="275" t="s">
        <v>35</v>
      </c>
      <c r="E11" s="275" t="s">
        <v>401</v>
      </c>
      <c r="F11" s="274" t="s">
        <v>31</v>
      </c>
      <c r="G11" s="260"/>
      <c r="H11" s="260"/>
      <c r="I11" s="260"/>
      <c r="J11" s="261"/>
      <c r="K11" s="274" t="s">
        <v>32</v>
      </c>
      <c r="L11" s="260"/>
      <c r="M11" s="260"/>
      <c r="N11" s="260"/>
      <c r="O11" s="261"/>
    </row>
    <row r="12" spans="1:15" ht="12.75">
      <c r="A12" s="268"/>
      <c r="B12" s="268"/>
      <c r="C12" s="268"/>
      <c r="D12" s="268"/>
      <c r="E12" s="268"/>
      <c r="F12" s="275" t="s">
        <v>398</v>
      </c>
      <c r="G12" s="275" t="s">
        <v>36</v>
      </c>
      <c r="H12" s="275" t="s">
        <v>37</v>
      </c>
      <c r="I12" s="275" t="s">
        <v>38</v>
      </c>
      <c r="J12" s="275" t="s">
        <v>24</v>
      </c>
      <c r="K12" s="275" t="s">
        <v>402</v>
      </c>
      <c r="L12" s="275" t="s">
        <v>39</v>
      </c>
      <c r="M12" s="275" t="s">
        <v>40</v>
      </c>
      <c r="N12" s="275" t="s">
        <v>41</v>
      </c>
      <c r="O12" s="275" t="s">
        <v>42</v>
      </c>
    </row>
    <row r="13" spans="1:15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1:15" ht="13.5" thickBo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</row>
    <row r="15" spans="1:15" ht="17.25" thickTop="1">
      <c r="A15" s="99"/>
      <c r="B15" s="142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16.5">
      <c r="A16" s="109"/>
      <c r="B16" s="143" t="s">
        <v>156</v>
      </c>
      <c r="C16" s="221"/>
      <c r="D16" s="222"/>
      <c r="E16" s="184"/>
      <c r="F16" s="184"/>
      <c r="G16" s="223"/>
      <c r="H16" s="184"/>
      <c r="I16" s="184"/>
      <c r="J16" s="184"/>
      <c r="K16" s="184"/>
      <c r="L16" s="184"/>
      <c r="M16" s="184"/>
      <c r="N16" s="184"/>
      <c r="O16" s="184"/>
    </row>
    <row r="17" spans="1:15" ht="16.5">
      <c r="A17" s="109">
        <v>1</v>
      </c>
      <c r="B17" s="144" t="s">
        <v>157</v>
      </c>
      <c r="C17" s="201" t="s">
        <v>44</v>
      </c>
      <c r="D17" s="201">
        <v>50</v>
      </c>
      <c r="E17" s="224"/>
      <c r="F17" s="224"/>
      <c r="G17" s="225"/>
      <c r="H17" s="225"/>
      <c r="I17" s="225"/>
      <c r="J17" s="226"/>
      <c r="K17" s="226"/>
      <c r="L17" s="227"/>
      <c r="M17" s="227"/>
      <c r="N17" s="227"/>
      <c r="O17" s="227"/>
    </row>
    <row r="18" spans="1:15" ht="16.5">
      <c r="A18" s="145">
        <f>+A17+1</f>
        <v>2</v>
      </c>
      <c r="B18" s="144" t="s">
        <v>158</v>
      </c>
      <c r="C18" s="201" t="s">
        <v>44</v>
      </c>
      <c r="D18" s="201">
        <v>12.5</v>
      </c>
      <c r="E18" s="224"/>
      <c r="F18" s="224"/>
      <c r="G18" s="225"/>
      <c r="H18" s="225"/>
      <c r="I18" s="225"/>
      <c r="J18" s="226"/>
      <c r="K18" s="226"/>
      <c r="L18" s="227"/>
      <c r="M18" s="227"/>
      <c r="N18" s="227"/>
      <c r="O18" s="227"/>
    </row>
    <row r="19" spans="1:15" ht="16.5">
      <c r="A19" s="145">
        <f aca="true" t="shared" si="0" ref="A19:A53">+A18+1</f>
        <v>3</v>
      </c>
      <c r="B19" s="144" t="s">
        <v>159</v>
      </c>
      <c r="C19" s="201" t="s">
        <v>46</v>
      </c>
      <c r="D19" s="201">
        <v>1</v>
      </c>
      <c r="E19" s="224"/>
      <c r="F19" s="224"/>
      <c r="G19" s="225"/>
      <c r="H19" s="225"/>
      <c r="I19" s="225"/>
      <c r="J19" s="226"/>
      <c r="K19" s="226"/>
      <c r="L19" s="227"/>
      <c r="M19" s="227"/>
      <c r="N19" s="227"/>
      <c r="O19" s="227"/>
    </row>
    <row r="20" spans="1:15" ht="16.5">
      <c r="A20" s="145"/>
      <c r="B20" s="146" t="s">
        <v>160</v>
      </c>
      <c r="C20" s="221"/>
      <c r="D20" s="221"/>
      <c r="E20" s="224"/>
      <c r="F20" s="224"/>
      <c r="G20" s="225"/>
      <c r="H20" s="225"/>
      <c r="I20" s="225"/>
      <c r="J20" s="226"/>
      <c r="K20" s="226"/>
      <c r="L20" s="227"/>
      <c r="M20" s="227"/>
      <c r="N20" s="227"/>
      <c r="O20" s="227"/>
    </row>
    <row r="21" spans="1:15" ht="16.5">
      <c r="A21" s="145">
        <f t="shared" si="0"/>
        <v>1</v>
      </c>
      <c r="B21" s="144" t="s">
        <v>161</v>
      </c>
      <c r="C21" s="201" t="s">
        <v>46</v>
      </c>
      <c r="D21" s="201">
        <v>4</v>
      </c>
      <c r="E21" s="224"/>
      <c r="F21" s="224"/>
      <c r="G21" s="225"/>
      <c r="H21" s="225"/>
      <c r="I21" s="225"/>
      <c r="J21" s="226"/>
      <c r="K21" s="226"/>
      <c r="L21" s="227"/>
      <c r="M21" s="227"/>
      <c r="N21" s="227"/>
      <c r="O21" s="227"/>
    </row>
    <row r="22" spans="1:15" ht="33">
      <c r="A22" s="145">
        <f t="shared" si="0"/>
        <v>2</v>
      </c>
      <c r="B22" s="144" t="s">
        <v>162</v>
      </c>
      <c r="C22" s="201" t="s">
        <v>46</v>
      </c>
      <c r="D22" s="201">
        <v>0.165</v>
      </c>
      <c r="E22" s="224"/>
      <c r="F22" s="224"/>
      <c r="G22" s="225"/>
      <c r="H22" s="225"/>
      <c r="I22" s="225"/>
      <c r="J22" s="226"/>
      <c r="K22" s="226"/>
      <c r="L22" s="227"/>
      <c r="M22" s="227"/>
      <c r="N22" s="227"/>
      <c r="O22" s="227"/>
    </row>
    <row r="23" spans="1:15" ht="16.5">
      <c r="A23" s="145">
        <f t="shared" si="0"/>
        <v>3</v>
      </c>
      <c r="B23" s="144" t="s">
        <v>163</v>
      </c>
      <c r="C23" s="201" t="s">
        <v>46</v>
      </c>
      <c r="D23" s="201">
        <v>2</v>
      </c>
      <c r="E23" s="224"/>
      <c r="F23" s="224"/>
      <c r="G23" s="225"/>
      <c r="H23" s="225"/>
      <c r="I23" s="225"/>
      <c r="J23" s="226"/>
      <c r="K23" s="226"/>
      <c r="L23" s="227"/>
      <c r="M23" s="227"/>
      <c r="N23" s="227"/>
      <c r="O23" s="227"/>
    </row>
    <row r="24" spans="1:15" ht="33">
      <c r="A24" s="145">
        <f t="shared" si="0"/>
        <v>4</v>
      </c>
      <c r="B24" s="144" t="s">
        <v>164</v>
      </c>
      <c r="C24" s="201" t="s">
        <v>165</v>
      </c>
      <c r="D24" s="201">
        <v>1</v>
      </c>
      <c r="E24" s="224"/>
      <c r="F24" s="224"/>
      <c r="G24" s="225"/>
      <c r="H24" s="225"/>
      <c r="I24" s="225"/>
      <c r="J24" s="226"/>
      <c r="K24" s="226"/>
      <c r="L24" s="227"/>
      <c r="M24" s="227"/>
      <c r="N24" s="227"/>
      <c r="O24" s="227"/>
    </row>
    <row r="25" spans="1:15" ht="16.5">
      <c r="A25" s="145"/>
      <c r="B25" s="147" t="s">
        <v>166</v>
      </c>
      <c r="C25" s="228"/>
      <c r="D25" s="228"/>
      <c r="E25" s="224"/>
      <c r="F25" s="224"/>
      <c r="G25" s="225"/>
      <c r="H25" s="225"/>
      <c r="I25" s="225"/>
      <c r="J25" s="226"/>
      <c r="K25" s="226"/>
      <c r="L25" s="227"/>
      <c r="M25" s="227"/>
      <c r="N25" s="227"/>
      <c r="O25" s="227"/>
    </row>
    <row r="26" spans="1:15" ht="16.5">
      <c r="A26" s="145">
        <v>5</v>
      </c>
      <c r="B26" s="148" t="s">
        <v>167</v>
      </c>
      <c r="C26" s="228" t="s">
        <v>46</v>
      </c>
      <c r="D26" s="228">
        <v>15</v>
      </c>
      <c r="E26" s="224"/>
      <c r="F26" s="224"/>
      <c r="G26" s="225"/>
      <c r="H26" s="225"/>
      <c r="I26" s="225"/>
      <c r="J26" s="226"/>
      <c r="K26" s="226"/>
      <c r="L26" s="227"/>
      <c r="M26" s="227"/>
      <c r="N26" s="227"/>
      <c r="O26" s="227"/>
    </row>
    <row r="27" spans="1:15" ht="16.5">
      <c r="A27" s="145">
        <f t="shared" si="0"/>
        <v>6</v>
      </c>
      <c r="B27" s="148" t="s">
        <v>168</v>
      </c>
      <c r="C27" s="228" t="s">
        <v>129</v>
      </c>
      <c r="D27" s="229">
        <v>4</v>
      </c>
      <c r="E27" s="224"/>
      <c r="F27" s="224"/>
      <c r="G27" s="225"/>
      <c r="H27" s="225"/>
      <c r="I27" s="225"/>
      <c r="J27" s="226"/>
      <c r="K27" s="226"/>
      <c r="L27" s="227"/>
      <c r="M27" s="227"/>
      <c r="N27" s="227"/>
      <c r="O27" s="227"/>
    </row>
    <row r="28" spans="1:15" ht="16.5">
      <c r="A28" s="145">
        <f t="shared" si="0"/>
        <v>7</v>
      </c>
      <c r="B28" s="149" t="s">
        <v>169</v>
      </c>
      <c r="C28" s="228" t="s">
        <v>129</v>
      </c>
      <c r="D28" s="228">
        <v>4</v>
      </c>
      <c r="E28" s="224"/>
      <c r="F28" s="224"/>
      <c r="G28" s="225"/>
      <c r="H28" s="225"/>
      <c r="I28" s="225"/>
      <c r="J28" s="226"/>
      <c r="K28" s="226"/>
      <c r="L28" s="227"/>
      <c r="M28" s="227"/>
      <c r="N28" s="227"/>
      <c r="O28" s="227"/>
    </row>
    <row r="29" spans="1:15" ht="16.5">
      <c r="A29" s="145">
        <f t="shared" si="0"/>
        <v>8</v>
      </c>
      <c r="B29" s="149" t="s">
        <v>170</v>
      </c>
      <c r="C29" s="228" t="s">
        <v>129</v>
      </c>
      <c r="D29" s="228">
        <v>3</v>
      </c>
      <c r="E29" s="224"/>
      <c r="F29" s="224"/>
      <c r="G29" s="225"/>
      <c r="H29" s="225"/>
      <c r="I29" s="225"/>
      <c r="J29" s="226"/>
      <c r="K29" s="226"/>
      <c r="L29" s="227"/>
      <c r="M29" s="227"/>
      <c r="N29" s="227"/>
      <c r="O29" s="227"/>
    </row>
    <row r="30" spans="1:15" ht="16.5">
      <c r="A30" s="145">
        <f t="shared" si="0"/>
        <v>9</v>
      </c>
      <c r="B30" s="149" t="s">
        <v>171</v>
      </c>
      <c r="C30" s="228" t="s">
        <v>129</v>
      </c>
      <c r="D30" s="228">
        <v>1</v>
      </c>
      <c r="E30" s="224"/>
      <c r="F30" s="224"/>
      <c r="G30" s="225"/>
      <c r="H30" s="225"/>
      <c r="I30" s="225"/>
      <c r="J30" s="226"/>
      <c r="K30" s="226"/>
      <c r="L30" s="227"/>
      <c r="M30" s="227"/>
      <c r="N30" s="227"/>
      <c r="O30" s="227"/>
    </row>
    <row r="31" spans="1:15" ht="16.5">
      <c r="A31" s="145">
        <f t="shared" si="0"/>
        <v>10</v>
      </c>
      <c r="B31" s="278" t="s">
        <v>172</v>
      </c>
      <c r="C31" s="279" t="s">
        <v>129</v>
      </c>
      <c r="D31" s="228">
        <v>1</v>
      </c>
      <c r="E31" s="224"/>
      <c r="F31" s="224"/>
      <c r="G31" s="225"/>
      <c r="H31" s="225"/>
      <c r="I31" s="225"/>
      <c r="J31" s="226"/>
      <c r="K31" s="226"/>
      <c r="L31" s="227"/>
      <c r="M31" s="227"/>
      <c r="N31" s="227"/>
      <c r="O31" s="227"/>
    </row>
    <row r="32" spans="1:15" ht="16.5">
      <c r="A32" s="145">
        <f t="shared" si="0"/>
        <v>11</v>
      </c>
      <c r="B32" s="278"/>
      <c r="C32" s="279"/>
      <c r="D32" s="228"/>
      <c r="E32" s="224"/>
      <c r="F32" s="224"/>
      <c r="G32" s="225"/>
      <c r="H32" s="225"/>
      <c r="I32" s="225"/>
      <c r="J32" s="226"/>
      <c r="K32" s="226"/>
      <c r="L32" s="227"/>
      <c r="M32" s="227"/>
      <c r="N32" s="227"/>
      <c r="O32" s="227"/>
    </row>
    <row r="33" spans="1:15" ht="16.5">
      <c r="A33" s="145">
        <f t="shared" si="0"/>
        <v>12</v>
      </c>
      <c r="B33" s="278" t="s">
        <v>173</v>
      </c>
      <c r="C33" s="279" t="s">
        <v>46</v>
      </c>
      <c r="D33" s="228">
        <v>2</v>
      </c>
      <c r="E33" s="224"/>
      <c r="F33" s="224"/>
      <c r="G33" s="225"/>
      <c r="H33" s="225"/>
      <c r="I33" s="225"/>
      <c r="J33" s="226"/>
      <c r="K33" s="226"/>
      <c r="L33" s="227"/>
      <c r="M33" s="227"/>
      <c r="N33" s="227"/>
      <c r="O33" s="227"/>
    </row>
    <row r="34" spans="1:15" ht="16.5">
      <c r="A34" s="145">
        <f t="shared" si="0"/>
        <v>13</v>
      </c>
      <c r="B34" s="278"/>
      <c r="C34" s="279"/>
      <c r="D34" s="228"/>
      <c r="E34" s="224"/>
      <c r="F34" s="224"/>
      <c r="G34" s="225"/>
      <c r="H34" s="225"/>
      <c r="I34" s="225"/>
      <c r="J34" s="226"/>
      <c r="K34" s="226"/>
      <c r="L34" s="227"/>
      <c r="M34" s="227"/>
      <c r="N34" s="227"/>
      <c r="O34" s="227"/>
    </row>
    <row r="35" spans="1:15" ht="16.5">
      <c r="A35" s="145">
        <f t="shared" si="0"/>
        <v>14</v>
      </c>
      <c r="B35" s="278" t="s">
        <v>174</v>
      </c>
      <c r="C35" s="279" t="s">
        <v>46</v>
      </c>
      <c r="D35" s="228">
        <v>4</v>
      </c>
      <c r="E35" s="224"/>
      <c r="F35" s="224"/>
      <c r="G35" s="225"/>
      <c r="H35" s="225"/>
      <c r="I35" s="225"/>
      <c r="J35" s="226"/>
      <c r="K35" s="226"/>
      <c r="L35" s="227"/>
      <c r="M35" s="227"/>
      <c r="N35" s="227"/>
      <c r="O35" s="227"/>
    </row>
    <row r="36" spans="1:15" ht="16.5">
      <c r="A36" s="145">
        <f t="shared" si="0"/>
        <v>15</v>
      </c>
      <c r="B36" s="278"/>
      <c r="C36" s="279"/>
      <c r="D36" s="228"/>
      <c r="E36" s="224"/>
      <c r="F36" s="224"/>
      <c r="G36" s="225"/>
      <c r="H36" s="225"/>
      <c r="I36" s="225"/>
      <c r="J36" s="226"/>
      <c r="K36" s="226"/>
      <c r="L36" s="227"/>
      <c r="M36" s="227"/>
      <c r="N36" s="227"/>
      <c r="O36" s="227"/>
    </row>
    <row r="37" spans="1:15" ht="16.5">
      <c r="A37" s="145">
        <f t="shared" si="0"/>
        <v>16</v>
      </c>
      <c r="B37" s="278" t="s">
        <v>175</v>
      </c>
      <c r="C37" s="279" t="s">
        <v>46</v>
      </c>
      <c r="D37" s="228">
        <v>2</v>
      </c>
      <c r="E37" s="224"/>
      <c r="F37" s="224"/>
      <c r="G37" s="225"/>
      <c r="H37" s="225"/>
      <c r="I37" s="225"/>
      <c r="J37" s="226"/>
      <c r="K37" s="226"/>
      <c r="L37" s="227"/>
      <c r="M37" s="227"/>
      <c r="N37" s="227"/>
      <c r="O37" s="227"/>
    </row>
    <row r="38" spans="1:15" ht="16.5">
      <c r="A38" s="145">
        <f t="shared" si="0"/>
        <v>17</v>
      </c>
      <c r="B38" s="278"/>
      <c r="C38" s="279"/>
      <c r="D38" s="228"/>
      <c r="E38" s="224"/>
      <c r="F38" s="224"/>
      <c r="G38" s="225"/>
      <c r="H38" s="225"/>
      <c r="I38" s="225"/>
      <c r="J38" s="226"/>
      <c r="K38" s="226"/>
      <c r="L38" s="227"/>
      <c r="M38" s="227"/>
      <c r="N38" s="227"/>
      <c r="O38" s="227"/>
    </row>
    <row r="39" spans="1:15" ht="16.5">
      <c r="A39" s="145">
        <f t="shared" si="0"/>
        <v>18</v>
      </c>
      <c r="B39" s="149" t="s">
        <v>176</v>
      </c>
      <c r="C39" s="228" t="s">
        <v>129</v>
      </c>
      <c r="D39" s="228">
        <v>2</v>
      </c>
      <c r="E39" s="224"/>
      <c r="F39" s="224"/>
      <c r="G39" s="225"/>
      <c r="H39" s="225"/>
      <c r="I39" s="225"/>
      <c r="J39" s="226"/>
      <c r="K39" s="226"/>
      <c r="L39" s="227"/>
      <c r="M39" s="227"/>
      <c r="N39" s="227"/>
      <c r="O39" s="227"/>
    </row>
    <row r="40" spans="1:15" ht="16.5">
      <c r="A40" s="145">
        <f t="shared" si="0"/>
        <v>19</v>
      </c>
      <c r="B40" s="149" t="s">
        <v>177</v>
      </c>
      <c r="C40" s="228" t="s">
        <v>154</v>
      </c>
      <c r="D40" s="228">
        <v>2</v>
      </c>
      <c r="E40" s="224"/>
      <c r="F40" s="224"/>
      <c r="G40" s="225"/>
      <c r="H40" s="225"/>
      <c r="I40" s="225"/>
      <c r="J40" s="226"/>
      <c r="K40" s="226"/>
      <c r="L40" s="227"/>
      <c r="M40" s="227"/>
      <c r="N40" s="227"/>
      <c r="O40" s="227"/>
    </row>
    <row r="41" spans="1:15" ht="16.5">
      <c r="A41" s="145">
        <f t="shared" si="0"/>
        <v>20</v>
      </c>
      <c r="B41" s="149" t="s">
        <v>178</v>
      </c>
      <c r="C41" s="228" t="s">
        <v>154</v>
      </c>
      <c r="D41" s="229">
        <v>2</v>
      </c>
      <c r="E41" s="224"/>
      <c r="F41" s="224"/>
      <c r="G41" s="225"/>
      <c r="H41" s="225"/>
      <c r="I41" s="225"/>
      <c r="J41" s="226"/>
      <c r="K41" s="226"/>
      <c r="L41" s="227"/>
      <c r="M41" s="227"/>
      <c r="N41" s="227"/>
      <c r="O41" s="227"/>
    </row>
    <row r="42" spans="1:15" ht="16.5">
      <c r="A42" s="145">
        <f t="shared" si="0"/>
        <v>21</v>
      </c>
      <c r="B42" s="149" t="s">
        <v>179</v>
      </c>
      <c r="C42" s="228" t="s">
        <v>46</v>
      </c>
      <c r="D42" s="228">
        <v>2</v>
      </c>
      <c r="E42" s="224"/>
      <c r="F42" s="224"/>
      <c r="G42" s="225"/>
      <c r="H42" s="225"/>
      <c r="I42" s="225"/>
      <c r="J42" s="226"/>
      <c r="K42" s="226"/>
      <c r="L42" s="227"/>
      <c r="M42" s="227"/>
      <c r="N42" s="227"/>
      <c r="O42" s="227"/>
    </row>
    <row r="43" spans="1:15" ht="16.5">
      <c r="A43" s="145">
        <f t="shared" si="0"/>
        <v>22</v>
      </c>
      <c r="B43" s="280" t="s">
        <v>180</v>
      </c>
      <c r="C43" s="281" t="s">
        <v>46</v>
      </c>
      <c r="D43" s="229">
        <v>2</v>
      </c>
      <c r="E43" s="224"/>
      <c r="F43" s="224"/>
      <c r="G43" s="225"/>
      <c r="H43" s="225"/>
      <c r="I43" s="225"/>
      <c r="J43" s="226"/>
      <c r="K43" s="226"/>
      <c r="L43" s="227"/>
      <c r="M43" s="227"/>
      <c r="N43" s="227"/>
      <c r="O43" s="227"/>
    </row>
    <row r="44" spans="1:15" ht="16.5">
      <c r="A44" s="145">
        <f t="shared" si="0"/>
        <v>23</v>
      </c>
      <c r="B44" s="280"/>
      <c r="C44" s="281"/>
      <c r="D44" s="229"/>
      <c r="E44" s="224"/>
      <c r="F44" s="224"/>
      <c r="G44" s="225"/>
      <c r="H44" s="225"/>
      <c r="I44" s="225"/>
      <c r="J44" s="226"/>
      <c r="K44" s="226"/>
      <c r="L44" s="227"/>
      <c r="M44" s="227"/>
      <c r="N44" s="227"/>
      <c r="O44" s="227"/>
    </row>
    <row r="45" spans="1:15" ht="16.5">
      <c r="A45" s="145">
        <f t="shared" si="0"/>
        <v>24</v>
      </c>
      <c r="B45" s="282" t="s">
        <v>181</v>
      </c>
      <c r="C45" s="281" t="s">
        <v>46</v>
      </c>
      <c r="D45" s="120">
        <v>2</v>
      </c>
      <c r="E45" s="224"/>
      <c r="F45" s="224"/>
      <c r="G45" s="225"/>
      <c r="H45" s="225"/>
      <c r="I45" s="225"/>
      <c r="J45" s="226"/>
      <c r="K45" s="226"/>
      <c r="L45" s="227"/>
      <c r="M45" s="227"/>
      <c r="N45" s="227"/>
      <c r="O45" s="227"/>
    </row>
    <row r="46" spans="1:15" ht="16.5">
      <c r="A46" s="145">
        <f t="shared" si="0"/>
        <v>25</v>
      </c>
      <c r="B46" s="282"/>
      <c r="C46" s="281"/>
      <c r="D46" s="120"/>
      <c r="E46" s="224"/>
      <c r="F46" s="224"/>
      <c r="G46" s="225"/>
      <c r="H46" s="225"/>
      <c r="I46" s="225"/>
      <c r="J46" s="226"/>
      <c r="K46" s="226"/>
      <c r="L46" s="227"/>
      <c r="M46" s="227"/>
      <c r="N46" s="227"/>
      <c r="O46" s="227"/>
    </row>
    <row r="47" spans="1:15" ht="16.5">
      <c r="A47" s="145">
        <f t="shared" si="0"/>
        <v>26</v>
      </c>
      <c r="B47" s="282" t="s">
        <v>182</v>
      </c>
      <c r="C47" s="281" t="s">
        <v>44</v>
      </c>
      <c r="D47" s="120">
        <v>60</v>
      </c>
      <c r="E47" s="224"/>
      <c r="F47" s="224"/>
      <c r="G47" s="225"/>
      <c r="H47" s="225"/>
      <c r="I47" s="225"/>
      <c r="J47" s="226"/>
      <c r="K47" s="226"/>
      <c r="L47" s="227"/>
      <c r="M47" s="227"/>
      <c r="N47" s="227"/>
      <c r="O47" s="227"/>
    </row>
    <row r="48" spans="1:15" ht="16.5">
      <c r="A48" s="145">
        <f t="shared" si="0"/>
        <v>27</v>
      </c>
      <c r="B48" s="282"/>
      <c r="C48" s="281"/>
      <c r="D48" s="120"/>
      <c r="E48" s="224"/>
      <c r="F48" s="224"/>
      <c r="G48" s="225"/>
      <c r="H48" s="225"/>
      <c r="I48" s="225"/>
      <c r="J48" s="226"/>
      <c r="K48" s="226"/>
      <c r="L48" s="227"/>
      <c r="M48" s="227"/>
      <c r="N48" s="227"/>
      <c r="O48" s="227"/>
    </row>
    <row r="49" spans="1:15" ht="16.5">
      <c r="A49" s="145">
        <f t="shared" si="0"/>
        <v>28</v>
      </c>
      <c r="B49" s="148" t="s">
        <v>183</v>
      </c>
      <c r="C49" s="229" t="s">
        <v>184</v>
      </c>
      <c r="D49" s="229">
        <v>0.35</v>
      </c>
      <c r="E49" s="224"/>
      <c r="F49" s="224"/>
      <c r="G49" s="225"/>
      <c r="H49" s="225"/>
      <c r="I49" s="225"/>
      <c r="J49" s="226"/>
      <c r="K49" s="226"/>
      <c r="L49" s="227"/>
      <c r="M49" s="227"/>
      <c r="N49" s="227"/>
      <c r="O49" s="227"/>
    </row>
    <row r="50" spans="1:15" ht="16.5">
      <c r="A50" s="145">
        <f t="shared" si="0"/>
        <v>29</v>
      </c>
      <c r="B50" s="280" t="s">
        <v>185</v>
      </c>
      <c r="C50" s="281" t="s">
        <v>184</v>
      </c>
      <c r="D50" s="229">
        <v>0.35</v>
      </c>
      <c r="E50" s="224"/>
      <c r="F50" s="224"/>
      <c r="G50" s="225"/>
      <c r="H50" s="225"/>
      <c r="I50" s="225"/>
      <c r="J50" s="226"/>
      <c r="K50" s="226"/>
      <c r="L50" s="227"/>
      <c r="M50" s="227"/>
      <c r="N50" s="227"/>
      <c r="O50" s="227"/>
    </row>
    <row r="51" spans="1:15" ht="16.5">
      <c r="A51" s="145">
        <f t="shared" si="0"/>
        <v>30</v>
      </c>
      <c r="B51" s="280"/>
      <c r="C51" s="281"/>
      <c r="D51" s="229"/>
      <c r="E51" s="224"/>
      <c r="F51" s="224"/>
      <c r="G51" s="225"/>
      <c r="H51" s="225"/>
      <c r="I51" s="225"/>
      <c r="J51" s="226"/>
      <c r="K51" s="226"/>
      <c r="L51" s="227"/>
      <c r="M51" s="227"/>
      <c r="N51" s="227"/>
      <c r="O51" s="227"/>
    </row>
    <row r="52" spans="1:15" ht="16.5">
      <c r="A52" s="145">
        <f t="shared" si="0"/>
        <v>31</v>
      </c>
      <c r="B52" s="148" t="s">
        <v>186</v>
      </c>
      <c r="C52" s="229" t="s">
        <v>154</v>
      </c>
      <c r="D52" s="229">
        <v>1</v>
      </c>
      <c r="E52" s="224"/>
      <c r="F52" s="224"/>
      <c r="G52" s="225"/>
      <c r="H52" s="225"/>
      <c r="I52" s="225"/>
      <c r="J52" s="226"/>
      <c r="K52" s="226"/>
      <c r="L52" s="227"/>
      <c r="M52" s="227"/>
      <c r="N52" s="227"/>
      <c r="O52" s="227"/>
    </row>
    <row r="53" spans="1:15" ht="33">
      <c r="A53" s="145">
        <f t="shared" si="0"/>
        <v>32</v>
      </c>
      <c r="B53" s="149" t="s">
        <v>187</v>
      </c>
      <c r="C53" s="229" t="s">
        <v>46</v>
      </c>
      <c r="D53" s="120">
        <v>1</v>
      </c>
      <c r="E53" s="224"/>
      <c r="F53" s="224"/>
      <c r="G53" s="225"/>
      <c r="H53" s="225"/>
      <c r="I53" s="225"/>
      <c r="J53" s="226"/>
      <c r="K53" s="226"/>
      <c r="L53" s="227"/>
      <c r="M53" s="227"/>
      <c r="N53" s="227"/>
      <c r="O53" s="227"/>
    </row>
    <row r="54" spans="1:15" ht="17.25" thickBot="1">
      <c r="A54" s="122"/>
      <c r="B54" s="123"/>
      <c r="C54" s="124"/>
      <c r="D54" s="124"/>
      <c r="E54" s="124"/>
      <c r="F54" s="124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ht="17.25" thickTop="1">
      <c r="A55" s="126"/>
      <c r="B55" s="127" t="s">
        <v>66</v>
      </c>
      <c r="C55" s="128"/>
      <c r="D55" s="128"/>
      <c r="E55" s="128"/>
      <c r="F55" s="128"/>
      <c r="G55" s="188"/>
      <c r="H55" s="188"/>
      <c r="I55" s="188"/>
      <c r="J55" s="188"/>
      <c r="K55" s="183"/>
      <c r="L55" s="189"/>
      <c r="M55" s="189"/>
      <c r="N55" s="189"/>
      <c r="O55" s="189"/>
    </row>
    <row r="56" spans="1:15" ht="16.5">
      <c r="A56" s="131"/>
      <c r="B56" s="132" t="s">
        <v>67</v>
      </c>
      <c r="C56" s="133"/>
      <c r="D56" s="134" t="s">
        <v>405</v>
      </c>
      <c r="E56" s="134"/>
      <c r="F56" s="134"/>
      <c r="G56" s="133"/>
      <c r="H56" s="133"/>
      <c r="I56" s="133"/>
      <c r="J56" s="133"/>
      <c r="K56" s="133"/>
      <c r="L56" s="191"/>
      <c r="M56" s="191"/>
      <c r="N56" s="191"/>
      <c r="O56" s="191"/>
    </row>
    <row r="57" spans="1:15" ht="16.5">
      <c r="A57" s="135"/>
      <c r="B57" s="137" t="s">
        <v>66</v>
      </c>
      <c r="C57" s="133"/>
      <c r="D57" s="134"/>
      <c r="E57" s="134"/>
      <c r="F57" s="134"/>
      <c r="G57" s="133"/>
      <c r="H57" s="133"/>
      <c r="I57" s="133"/>
      <c r="J57" s="133"/>
      <c r="K57" s="133"/>
      <c r="L57" s="191"/>
      <c r="M57" s="191"/>
      <c r="N57" s="191"/>
      <c r="O57" s="191"/>
    </row>
    <row r="58" spans="1:15" ht="16.5">
      <c r="A58" s="139"/>
      <c r="B58" s="139"/>
      <c r="C58" s="140"/>
      <c r="D58" s="92"/>
      <c r="E58" s="92"/>
      <c r="F58" s="92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6.5">
      <c r="A59" s="141" t="s">
        <v>68</v>
      </c>
      <c r="B59" s="48"/>
      <c r="C59" s="92"/>
      <c r="D59" s="92"/>
      <c r="E59" s="92"/>
      <c r="F59" s="92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</sheetData>
  <sheetProtection/>
  <mergeCells count="36">
    <mergeCell ref="A11:A14"/>
    <mergeCell ref="F11:J11"/>
    <mergeCell ref="H12:H14"/>
    <mergeCell ref="G12:G14"/>
    <mergeCell ref="E11:E14"/>
    <mergeCell ref="D11:D14"/>
    <mergeCell ref="C11:C14"/>
    <mergeCell ref="B11:B14"/>
    <mergeCell ref="K11:O11"/>
    <mergeCell ref="F12:F14"/>
    <mergeCell ref="B45:B46"/>
    <mergeCell ref="C45:C46"/>
    <mergeCell ref="B47:B48"/>
    <mergeCell ref="C47:C48"/>
    <mergeCell ref="L12:L14"/>
    <mergeCell ref="K12:K14"/>
    <mergeCell ref="J12:J14"/>
    <mergeCell ref="I12:I14"/>
    <mergeCell ref="B50:B51"/>
    <mergeCell ref="C50:C51"/>
    <mergeCell ref="B35:B36"/>
    <mergeCell ref="C35:C36"/>
    <mergeCell ref="B37:B38"/>
    <mergeCell ref="C37:C38"/>
    <mergeCell ref="B43:B44"/>
    <mergeCell ref="C43:C44"/>
    <mergeCell ref="M5:O5"/>
    <mergeCell ref="A7:O7"/>
    <mergeCell ref="B31:B32"/>
    <mergeCell ref="C31:C32"/>
    <mergeCell ref="B33:B34"/>
    <mergeCell ref="C33:C34"/>
    <mergeCell ref="A8:O8"/>
    <mergeCell ref="O12:O14"/>
    <mergeCell ref="N12:N14"/>
    <mergeCell ref="M12:M14"/>
  </mergeCells>
  <conditionalFormatting sqref="B10">
    <cfRule type="cellIs" priority="3" dxfId="0" operator="equal" stopIfTrue="1">
      <formula>0</formula>
    </cfRule>
  </conditionalFormatting>
  <conditionalFormatting sqref="A10">
    <cfRule type="cellIs" priority="1" dxfId="0" operator="equal" stopIfTrue="1">
      <formula>0</formula>
    </cfRule>
  </conditionalFormatting>
  <printOptions horizontalCentered="1"/>
  <pageMargins left="0.7086614173228347" right="0.7086614173228347" top="0.9448818897637796" bottom="0.5511811023622047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Zeros="0" zoomScale="70" zoomScaleNormal="70" zoomScalePageLayoutView="0" workbookViewId="0" topLeftCell="A1">
      <selection activeCell="G46" sqref="G46"/>
    </sheetView>
  </sheetViews>
  <sheetFormatPr defaultColWidth="8.57421875" defaultRowHeight="12.75"/>
  <cols>
    <col min="1" max="1" width="10.8515625" style="0" customWidth="1"/>
    <col min="2" max="2" width="61.8515625" style="0" customWidth="1"/>
    <col min="3" max="3" width="10.7109375" style="0" customWidth="1"/>
    <col min="4" max="4" width="9.7109375" style="0" customWidth="1"/>
    <col min="5" max="5" width="10.57421875" style="0" customWidth="1"/>
    <col min="6" max="6" width="15.7109375" style="0" customWidth="1"/>
    <col min="7" max="7" width="12.00390625" style="0" customWidth="1"/>
    <col min="8" max="8" width="12.57421875" style="0" customWidth="1"/>
    <col min="9" max="9" width="12.8515625" style="0" customWidth="1"/>
    <col min="10" max="10" width="11.28125" style="0" customWidth="1"/>
    <col min="11" max="11" width="11.57421875" style="0" customWidth="1"/>
    <col min="12" max="12" width="15.7109375" style="0" customWidth="1"/>
    <col min="13" max="13" width="13.28125" style="0" customWidth="1"/>
    <col min="14" max="14" width="13.8515625" style="0" customWidth="1"/>
    <col min="15" max="15" width="14.00390625" style="0" customWidth="1"/>
    <col min="16" max="16" width="10.421875" style="0" customWidth="1"/>
    <col min="17" max="17" width="10.7109375" style="0" customWidth="1"/>
    <col min="18" max="18" width="9.28125" style="0" customWidth="1"/>
  </cols>
  <sheetData>
    <row r="1" spans="1:19" ht="16.5">
      <c r="A1" s="48"/>
      <c r="B1" s="48"/>
      <c r="C1" s="92"/>
      <c r="D1" s="92"/>
      <c r="E1" s="92"/>
      <c r="F1" s="92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</row>
    <row r="2" spans="1:19" ht="16.5">
      <c r="A2" s="39" t="s">
        <v>0</v>
      </c>
      <c r="B2" s="39" t="s">
        <v>1</v>
      </c>
      <c r="C2" s="47"/>
      <c r="D2" s="92"/>
      <c r="E2" s="92"/>
      <c r="F2" s="92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  <c r="R2" s="1"/>
      <c r="S2" s="1"/>
    </row>
    <row r="3" spans="1:19" ht="16.5">
      <c r="A3" s="39"/>
      <c r="B3" s="39"/>
      <c r="C3" s="47"/>
      <c r="D3" s="92"/>
      <c r="E3" s="92"/>
      <c r="F3" s="92"/>
      <c r="G3" s="48"/>
      <c r="H3" s="48"/>
      <c r="I3" s="48"/>
      <c r="J3" s="48"/>
      <c r="K3" s="48"/>
      <c r="L3" s="48"/>
      <c r="M3" s="48"/>
      <c r="N3" s="48"/>
      <c r="O3" s="48"/>
      <c r="P3" s="1"/>
      <c r="Q3" s="1"/>
      <c r="R3" s="1"/>
      <c r="S3" s="1"/>
    </row>
    <row r="4" spans="1:19" ht="16.5">
      <c r="A4" s="39" t="s">
        <v>2</v>
      </c>
      <c r="B4" s="39" t="s">
        <v>3</v>
      </c>
      <c r="C4" s="47"/>
      <c r="D4" s="92"/>
      <c r="E4" s="92"/>
      <c r="F4" s="92"/>
      <c r="G4" s="48"/>
      <c r="H4" s="48"/>
      <c r="I4" s="48"/>
      <c r="J4" s="48"/>
      <c r="K4" s="48"/>
      <c r="L4" s="48"/>
      <c r="M4" s="48"/>
      <c r="N4" s="48"/>
      <c r="O4" s="48"/>
      <c r="P4" s="1"/>
      <c r="Q4" s="1"/>
      <c r="R4" s="1"/>
      <c r="S4" s="1"/>
    </row>
    <row r="5" spans="1:19" ht="16.5">
      <c r="A5" s="39"/>
      <c r="B5" s="39" t="s">
        <v>29</v>
      </c>
      <c r="C5" s="47"/>
      <c r="D5" s="92"/>
      <c r="E5" s="92"/>
      <c r="F5" s="92"/>
      <c r="G5" s="48"/>
      <c r="H5" s="48"/>
      <c r="I5" s="48"/>
      <c r="J5" s="48"/>
      <c r="K5" s="48"/>
      <c r="L5" s="48"/>
      <c r="M5" s="48"/>
      <c r="N5" s="48"/>
      <c r="O5" s="48"/>
      <c r="P5" s="1"/>
      <c r="Q5" s="1"/>
      <c r="R5" s="1"/>
      <c r="S5" s="1"/>
    </row>
    <row r="6" spans="1:19" ht="16.5">
      <c r="A6" s="39" t="s">
        <v>5</v>
      </c>
      <c r="B6" s="39" t="s">
        <v>6</v>
      </c>
      <c r="C6" s="47"/>
      <c r="D6" s="92"/>
      <c r="E6" s="92"/>
      <c r="F6" s="92"/>
      <c r="G6" s="48"/>
      <c r="H6" s="48"/>
      <c r="I6" s="48"/>
      <c r="J6" s="48"/>
      <c r="K6" s="48"/>
      <c r="L6" s="48"/>
      <c r="M6" s="48"/>
      <c r="N6" s="48"/>
      <c r="O6" s="48"/>
      <c r="P6" s="1"/>
      <c r="Q6" s="1"/>
      <c r="R6" s="1"/>
      <c r="S6" s="1"/>
    </row>
    <row r="7" spans="1:19" ht="16.5">
      <c r="A7" s="39"/>
      <c r="B7" s="39"/>
      <c r="C7" s="47"/>
      <c r="D7" s="92"/>
      <c r="E7" s="92"/>
      <c r="F7" s="92"/>
      <c r="G7" s="48"/>
      <c r="H7" s="48"/>
      <c r="I7" s="48"/>
      <c r="J7" s="48"/>
      <c r="K7" s="48"/>
      <c r="L7" s="48"/>
      <c r="M7" s="48"/>
      <c r="N7" s="48"/>
      <c r="O7" s="48"/>
      <c r="P7" s="1"/>
      <c r="Q7" s="1"/>
      <c r="R7" s="1"/>
      <c r="S7" s="1"/>
    </row>
    <row r="8" spans="1:19" ht="14.25">
      <c r="A8" s="273" t="s">
        <v>406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1"/>
      <c r="Q8" s="1"/>
      <c r="R8" s="1"/>
      <c r="S8" s="1"/>
    </row>
    <row r="9" spans="1:19" ht="14.25">
      <c r="A9" s="273" t="s">
        <v>30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1"/>
      <c r="Q9" s="1"/>
      <c r="R9" s="1"/>
      <c r="S9" s="1"/>
    </row>
    <row r="10" spans="1:19" ht="13.5" customHeight="1">
      <c r="A10" s="48"/>
      <c r="B10" s="283"/>
      <c r="C10" s="283"/>
      <c r="D10" s="283"/>
      <c r="E10" s="150"/>
      <c r="F10" s="150"/>
      <c r="G10" s="48"/>
      <c r="H10" s="48"/>
      <c r="I10" s="48"/>
      <c r="J10" s="48"/>
      <c r="K10" s="48"/>
      <c r="L10" s="48"/>
      <c r="M10" s="95"/>
      <c r="N10" s="96"/>
      <c r="O10" s="97"/>
      <c r="P10" s="1"/>
      <c r="Q10" s="1"/>
      <c r="R10" s="1"/>
      <c r="S10" s="1"/>
    </row>
    <row r="11" spans="1:19" ht="16.5">
      <c r="A11" s="48"/>
      <c r="B11" s="48" t="s">
        <v>393</v>
      </c>
      <c r="C11" s="92"/>
      <c r="D11" s="92"/>
      <c r="E11" s="92"/>
      <c r="F11" s="92"/>
      <c r="G11" s="48"/>
      <c r="H11" s="48"/>
      <c r="I11" s="48"/>
      <c r="J11" s="48"/>
      <c r="K11" s="48"/>
      <c r="L11" s="48"/>
      <c r="M11" s="95"/>
      <c r="N11" s="96"/>
      <c r="O11" s="97"/>
      <c r="P11" s="1"/>
      <c r="Q11" s="1"/>
      <c r="R11" s="1"/>
      <c r="S11" s="1"/>
    </row>
    <row r="12" spans="1:19" ht="14.25">
      <c r="A12" s="275" t="s">
        <v>7</v>
      </c>
      <c r="B12" s="275" t="s">
        <v>33</v>
      </c>
      <c r="C12" s="275" t="s">
        <v>34</v>
      </c>
      <c r="D12" s="275" t="s">
        <v>35</v>
      </c>
      <c r="E12" s="275" t="s">
        <v>401</v>
      </c>
      <c r="F12" s="274" t="s">
        <v>31</v>
      </c>
      <c r="G12" s="260"/>
      <c r="H12" s="260"/>
      <c r="I12" s="260"/>
      <c r="J12" s="261"/>
      <c r="K12" s="274" t="s">
        <v>32</v>
      </c>
      <c r="L12" s="260"/>
      <c r="M12" s="260"/>
      <c r="N12" s="260"/>
      <c r="O12" s="261"/>
      <c r="P12" s="6"/>
      <c r="Q12" s="6"/>
      <c r="R12" s="6"/>
      <c r="S12" s="6"/>
    </row>
    <row r="13" spans="1:19" ht="14.25">
      <c r="A13" s="268"/>
      <c r="B13" s="268"/>
      <c r="C13" s="268"/>
      <c r="D13" s="268"/>
      <c r="E13" s="268"/>
      <c r="F13" s="275" t="s">
        <v>398</v>
      </c>
      <c r="G13" s="275" t="s">
        <v>36</v>
      </c>
      <c r="H13" s="275" t="s">
        <v>37</v>
      </c>
      <c r="I13" s="275" t="s">
        <v>38</v>
      </c>
      <c r="J13" s="275" t="s">
        <v>24</v>
      </c>
      <c r="K13" s="275" t="s">
        <v>402</v>
      </c>
      <c r="L13" s="275" t="s">
        <v>39</v>
      </c>
      <c r="M13" s="275" t="s">
        <v>40</v>
      </c>
      <c r="N13" s="275" t="s">
        <v>41</v>
      </c>
      <c r="O13" s="275" t="s">
        <v>42</v>
      </c>
      <c r="P13" s="1"/>
      <c r="Q13" s="1"/>
      <c r="R13" s="1"/>
      <c r="S13" s="1"/>
    </row>
    <row r="14" spans="1:19" ht="14.2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1"/>
      <c r="Q14" s="1"/>
      <c r="R14" s="1"/>
      <c r="S14" s="7"/>
    </row>
    <row r="15" spans="1:19" ht="15" thickBo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8"/>
      <c r="Q15" s="8"/>
      <c r="R15" s="8"/>
      <c r="S15" s="8"/>
    </row>
    <row r="16" spans="1:19" s="10" customFormat="1" ht="17.25" thickTop="1">
      <c r="A16" s="99"/>
      <c r="B16" s="142"/>
      <c r="C16" s="101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9"/>
      <c r="Q16" s="9"/>
      <c r="R16" s="9"/>
      <c r="S16" s="9"/>
    </row>
    <row r="17" spans="1:19" ht="16.5">
      <c r="A17" s="151"/>
      <c r="B17" s="152"/>
      <c r="C17" s="106"/>
      <c r="D17" s="106"/>
      <c r="E17" s="106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9"/>
      <c r="Q17" s="9"/>
      <c r="R17" s="9"/>
      <c r="S17" s="9"/>
    </row>
    <row r="18" spans="1:19" ht="48">
      <c r="A18" s="153">
        <v>1</v>
      </c>
      <c r="B18" s="154" t="s">
        <v>43</v>
      </c>
      <c r="C18" s="155" t="s">
        <v>44</v>
      </c>
      <c r="D18" s="155">
        <v>16</v>
      </c>
      <c r="E18" s="156"/>
      <c r="F18" s="121"/>
      <c r="G18" s="107"/>
      <c r="H18" s="108"/>
      <c r="I18" s="108"/>
      <c r="J18" s="111"/>
      <c r="K18" s="111"/>
      <c r="L18" s="108"/>
      <c r="M18" s="108"/>
      <c r="N18" s="108"/>
      <c r="O18" s="108"/>
      <c r="P18" s="9"/>
      <c r="Q18" s="9"/>
      <c r="R18" s="9"/>
      <c r="S18" s="9"/>
    </row>
    <row r="19" spans="1:19" ht="16.5">
      <c r="A19" s="157">
        <f>+A18+1</f>
        <v>2</v>
      </c>
      <c r="B19" s="154" t="s">
        <v>45</v>
      </c>
      <c r="C19" s="158" t="s">
        <v>46</v>
      </c>
      <c r="D19" s="158">
        <v>2</v>
      </c>
      <c r="E19" s="121"/>
      <c r="F19" s="121"/>
      <c r="G19" s="107"/>
      <c r="H19" s="108"/>
      <c r="I19" s="108"/>
      <c r="J19" s="111"/>
      <c r="K19" s="111"/>
      <c r="L19" s="108"/>
      <c r="M19" s="108"/>
      <c r="N19" s="108"/>
      <c r="O19" s="108"/>
      <c r="P19" s="9"/>
      <c r="Q19" s="9"/>
      <c r="R19" s="9"/>
      <c r="S19" s="9"/>
    </row>
    <row r="20" spans="1:19" ht="16.5">
      <c r="A20" s="157">
        <f aca="true" t="shared" si="0" ref="A20:A28">+A19+1</f>
        <v>3</v>
      </c>
      <c r="B20" s="154" t="s">
        <v>47</v>
      </c>
      <c r="C20" s="158" t="s">
        <v>46</v>
      </c>
      <c r="D20" s="158">
        <v>2</v>
      </c>
      <c r="E20" s="121"/>
      <c r="F20" s="121"/>
      <c r="G20" s="107"/>
      <c r="H20" s="108"/>
      <c r="I20" s="108"/>
      <c r="J20" s="111"/>
      <c r="K20" s="111"/>
      <c r="L20" s="108"/>
      <c r="M20" s="108"/>
      <c r="N20" s="108"/>
      <c r="O20" s="108"/>
      <c r="P20" s="9"/>
      <c r="Q20" s="9"/>
      <c r="R20" s="9"/>
      <c r="S20" s="9"/>
    </row>
    <row r="21" spans="1:19" ht="32.25">
      <c r="A21" s="157">
        <f t="shared" si="0"/>
        <v>4</v>
      </c>
      <c r="B21" s="154" t="s">
        <v>48</v>
      </c>
      <c r="C21" s="155" t="s">
        <v>49</v>
      </c>
      <c r="D21" s="155">
        <v>1</v>
      </c>
      <c r="E21" s="121"/>
      <c r="F21" s="121"/>
      <c r="G21" s="107"/>
      <c r="H21" s="108"/>
      <c r="I21" s="108"/>
      <c r="J21" s="111"/>
      <c r="K21" s="111"/>
      <c r="L21" s="108"/>
      <c r="M21" s="108"/>
      <c r="N21" s="108"/>
      <c r="O21" s="108"/>
      <c r="P21" s="9"/>
      <c r="Q21" s="9"/>
      <c r="R21" s="9"/>
      <c r="S21" s="9"/>
    </row>
    <row r="22" spans="1:19" ht="16.5">
      <c r="A22" s="157">
        <f t="shared" si="0"/>
        <v>5</v>
      </c>
      <c r="B22" s="154" t="s">
        <v>50</v>
      </c>
      <c r="C22" s="159" t="s">
        <v>46</v>
      </c>
      <c r="D22" s="146">
        <v>2</v>
      </c>
      <c r="E22" s="121"/>
      <c r="F22" s="121"/>
      <c r="G22" s="107"/>
      <c r="H22" s="108"/>
      <c r="I22" s="108"/>
      <c r="J22" s="111"/>
      <c r="K22" s="111"/>
      <c r="L22" s="108"/>
      <c r="M22" s="108"/>
      <c r="N22" s="108"/>
      <c r="O22" s="108"/>
      <c r="P22" s="9"/>
      <c r="Q22" s="9"/>
      <c r="R22" s="9"/>
      <c r="S22" s="9"/>
    </row>
    <row r="23" spans="1:19" ht="32.25">
      <c r="A23" s="157">
        <f t="shared" si="0"/>
        <v>6</v>
      </c>
      <c r="B23" s="154" t="s">
        <v>51</v>
      </c>
      <c r="C23" s="159" t="s">
        <v>49</v>
      </c>
      <c r="D23" s="146">
        <v>2</v>
      </c>
      <c r="E23" s="121"/>
      <c r="F23" s="121"/>
      <c r="G23" s="107"/>
      <c r="H23" s="108"/>
      <c r="I23" s="108"/>
      <c r="J23" s="111"/>
      <c r="K23" s="111"/>
      <c r="L23" s="108"/>
      <c r="M23" s="108"/>
      <c r="N23" s="108"/>
      <c r="O23" s="108"/>
      <c r="P23" s="9"/>
      <c r="Q23" s="9"/>
      <c r="R23" s="9"/>
      <c r="S23" s="9"/>
    </row>
    <row r="24" spans="1:19" ht="32.25">
      <c r="A24" s="157">
        <f t="shared" si="0"/>
        <v>7</v>
      </c>
      <c r="B24" s="154" t="s">
        <v>52</v>
      </c>
      <c r="C24" s="155" t="s">
        <v>49</v>
      </c>
      <c r="D24" s="146">
        <v>1</v>
      </c>
      <c r="E24" s="121"/>
      <c r="F24" s="121"/>
      <c r="G24" s="107"/>
      <c r="H24" s="108"/>
      <c r="I24" s="108"/>
      <c r="J24" s="111"/>
      <c r="K24" s="111"/>
      <c r="L24" s="108"/>
      <c r="M24" s="108"/>
      <c r="N24" s="108"/>
      <c r="O24" s="108"/>
      <c r="P24" s="9"/>
      <c r="Q24" s="9"/>
      <c r="R24" s="9"/>
      <c r="S24" s="9"/>
    </row>
    <row r="25" spans="1:19" ht="16.5">
      <c r="A25" s="157">
        <f t="shared" si="0"/>
        <v>8</v>
      </c>
      <c r="B25" s="154" t="s">
        <v>53</v>
      </c>
      <c r="C25" s="155" t="s">
        <v>49</v>
      </c>
      <c r="D25" s="146">
        <v>1</v>
      </c>
      <c r="E25" s="121"/>
      <c r="F25" s="121"/>
      <c r="G25" s="107"/>
      <c r="H25" s="108"/>
      <c r="I25" s="108"/>
      <c r="J25" s="111"/>
      <c r="K25" s="111"/>
      <c r="L25" s="108"/>
      <c r="M25" s="108"/>
      <c r="N25" s="108"/>
      <c r="O25" s="108"/>
      <c r="P25" s="9"/>
      <c r="Q25" s="9"/>
      <c r="R25" s="9"/>
      <c r="S25" s="9"/>
    </row>
    <row r="26" spans="1:19" ht="32.25">
      <c r="A26" s="157">
        <f t="shared" si="0"/>
        <v>9</v>
      </c>
      <c r="B26" s="154" t="s">
        <v>54</v>
      </c>
      <c r="C26" s="160" t="s">
        <v>46</v>
      </c>
      <c r="D26" s="146">
        <v>2</v>
      </c>
      <c r="E26" s="121"/>
      <c r="F26" s="121"/>
      <c r="G26" s="107"/>
      <c r="H26" s="108"/>
      <c r="I26" s="108"/>
      <c r="J26" s="111"/>
      <c r="K26" s="111"/>
      <c r="L26" s="108"/>
      <c r="M26" s="108"/>
      <c r="N26" s="108"/>
      <c r="O26" s="108"/>
      <c r="P26" s="9"/>
      <c r="Q26" s="9"/>
      <c r="R26" s="9"/>
      <c r="S26" s="9"/>
    </row>
    <row r="27" spans="1:19" ht="16.5">
      <c r="A27" s="157">
        <f t="shared" si="0"/>
        <v>10</v>
      </c>
      <c r="B27" s="154" t="s">
        <v>55</v>
      </c>
      <c r="C27" s="158" t="s">
        <v>44</v>
      </c>
      <c r="D27" s="158">
        <v>4</v>
      </c>
      <c r="E27" s="121"/>
      <c r="F27" s="121"/>
      <c r="G27" s="107"/>
      <c r="H27" s="108"/>
      <c r="I27" s="108"/>
      <c r="J27" s="111"/>
      <c r="K27" s="111"/>
      <c r="L27" s="108"/>
      <c r="M27" s="108"/>
      <c r="N27" s="108"/>
      <c r="O27" s="108"/>
      <c r="P27" s="9"/>
      <c r="Q27" s="9"/>
      <c r="R27" s="9"/>
      <c r="S27" s="9"/>
    </row>
    <row r="28" spans="1:19" ht="16.5">
      <c r="A28" s="157">
        <f t="shared" si="0"/>
        <v>11</v>
      </c>
      <c r="B28" s="161" t="s">
        <v>56</v>
      </c>
      <c r="C28" s="158" t="s">
        <v>57</v>
      </c>
      <c r="D28" s="158">
        <v>1</v>
      </c>
      <c r="E28" s="121"/>
      <c r="F28" s="121"/>
      <c r="G28" s="107"/>
      <c r="H28" s="108"/>
      <c r="I28" s="108"/>
      <c r="J28" s="111"/>
      <c r="K28" s="111"/>
      <c r="L28" s="108"/>
      <c r="M28" s="108"/>
      <c r="N28" s="108"/>
      <c r="O28" s="108"/>
      <c r="P28" s="9"/>
      <c r="Q28" s="9"/>
      <c r="R28" s="9"/>
      <c r="S28" s="9"/>
    </row>
    <row r="29" spans="1:19" ht="16.5">
      <c r="A29" s="157"/>
      <c r="B29" s="162" t="s">
        <v>58</v>
      </c>
      <c r="C29" s="158"/>
      <c r="D29" s="158"/>
      <c r="E29" s="121"/>
      <c r="F29" s="121"/>
      <c r="G29" s="107"/>
      <c r="H29" s="108"/>
      <c r="I29" s="108"/>
      <c r="J29" s="111"/>
      <c r="K29" s="111"/>
      <c r="L29" s="108"/>
      <c r="M29" s="108"/>
      <c r="N29" s="108"/>
      <c r="O29" s="108"/>
      <c r="P29" s="9"/>
      <c r="Q29" s="9"/>
      <c r="R29" s="9"/>
      <c r="S29" s="9"/>
    </row>
    <row r="30" spans="1:19" ht="16.5">
      <c r="A30" s="157">
        <v>12</v>
      </c>
      <c r="B30" s="154" t="s">
        <v>59</v>
      </c>
      <c r="C30" s="158" t="s">
        <v>60</v>
      </c>
      <c r="D30" s="158">
        <v>6.5</v>
      </c>
      <c r="E30" s="121"/>
      <c r="F30" s="121"/>
      <c r="G30" s="107"/>
      <c r="H30" s="108"/>
      <c r="I30" s="108"/>
      <c r="J30" s="111"/>
      <c r="K30" s="111"/>
      <c r="L30" s="108"/>
      <c r="M30" s="108"/>
      <c r="N30" s="108"/>
      <c r="O30" s="108"/>
      <c r="P30" s="9"/>
      <c r="Q30" s="9"/>
      <c r="R30" s="9"/>
      <c r="S30" s="9"/>
    </row>
    <row r="31" spans="1:19" ht="16.5">
      <c r="A31" s="157">
        <v>13</v>
      </c>
      <c r="B31" s="163" t="s">
        <v>61</v>
      </c>
      <c r="C31" s="158" t="s">
        <v>60</v>
      </c>
      <c r="D31" s="158">
        <v>6.5</v>
      </c>
      <c r="E31" s="121"/>
      <c r="F31" s="121"/>
      <c r="G31" s="107"/>
      <c r="H31" s="108"/>
      <c r="I31" s="108"/>
      <c r="J31" s="111"/>
      <c r="K31" s="111"/>
      <c r="L31" s="108"/>
      <c r="M31" s="108"/>
      <c r="N31" s="108"/>
      <c r="O31" s="108"/>
      <c r="P31" s="9"/>
      <c r="Q31" s="9"/>
      <c r="R31" s="9"/>
      <c r="S31" s="9"/>
    </row>
    <row r="32" spans="1:19" ht="32.25">
      <c r="A32" s="157">
        <v>14</v>
      </c>
      <c r="B32" s="164" t="s">
        <v>62</v>
      </c>
      <c r="C32" s="158" t="s">
        <v>60</v>
      </c>
      <c r="D32" s="158">
        <v>13</v>
      </c>
      <c r="E32" s="121"/>
      <c r="F32" s="121"/>
      <c r="G32" s="107"/>
      <c r="H32" s="108"/>
      <c r="I32" s="108"/>
      <c r="J32" s="111"/>
      <c r="K32" s="111"/>
      <c r="L32" s="108"/>
      <c r="M32" s="108"/>
      <c r="N32" s="108"/>
      <c r="O32" s="108"/>
      <c r="P32" s="9"/>
      <c r="Q32" s="9"/>
      <c r="R32" s="9"/>
      <c r="S32" s="9"/>
    </row>
    <row r="33" spans="1:19" ht="16.5">
      <c r="A33" s="157"/>
      <c r="B33" s="165" t="s">
        <v>63</v>
      </c>
      <c r="C33" s="106"/>
      <c r="D33" s="166"/>
      <c r="E33" s="167"/>
      <c r="F33" s="168"/>
      <c r="G33" s="169"/>
      <c r="H33" s="169"/>
      <c r="I33" s="169"/>
      <c r="J33" s="111"/>
      <c r="K33" s="111"/>
      <c r="L33" s="136"/>
      <c r="M33" s="136"/>
      <c r="N33" s="136"/>
      <c r="O33" s="136"/>
      <c r="P33" s="11"/>
      <c r="Q33" s="12"/>
      <c r="R33" s="12"/>
      <c r="S33" s="13"/>
    </row>
    <row r="34" spans="1:19" ht="16.5">
      <c r="A34" s="157">
        <v>15</v>
      </c>
      <c r="B34" s="170" t="s">
        <v>64</v>
      </c>
      <c r="C34" s="106" t="s">
        <v>65</v>
      </c>
      <c r="D34" s="166">
        <v>1</v>
      </c>
      <c r="E34" s="167"/>
      <c r="F34" s="168"/>
      <c r="G34" s="169"/>
      <c r="H34" s="171"/>
      <c r="I34" s="171"/>
      <c r="J34" s="111"/>
      <c r="K34" s="111"/>
      <c r="L34" s="171"/>
      <c r="M34" s="171"/>
      <c r="N34" s="171"/>
      <c r="O34" s="171"/>
      <c r="P34" s="11"/>
      <c r="Q34" s="12"/>
      <c r="R34" s="12"/>
      <c r="S34" s="13"/>
    </row>
    <row r="35" spans="1:19" ht="16.5">
      <c r="A35" s="151"/>
      <c r="B35" s="172"/>
      <c r="C35" s="106"/>
      <c r="D35" s="166"/>
      <c r="E35" s="166"/>
      <c r="F35" s="166"/>
      <c r="G35" s="169"/>
      <c r="H35" s="169"/>
      <c r="I35" s="169"/>
      <c r="J35" s="169"/>
      <c r="K35" s="169"/>
      <c r="L35" s="136"/>
      <c r="M35" s="136"/>
      <c r="N35" s="136"/>
      <c r="O35" s="136"/>
      <c r="P35" s="11"/>
      <c r="Q35" s="12"/>
      <c r="R35" s="12"/>
      <c r="S35" s="13"/>
    </row>
    <row r="36" spans="1:19" ht="17.25" thickBot="1">
      <c r="A36" s="122"/>
      <c r="B36" s="123"/>
      <c r="C36" s="124"/>
      <c r="D36" s="124"/>
      <c r="E36" s="124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3"/>
      <c r="Q36" s="13"/>
      <c r="R36" s="13"/>
      <c r="S36" s="13"/>
    </row>
    <row r="37" spans="1:19" ht="17.25" thickTop="1">
      <c r="A37" s="126"/>
      <c r="B37" s="127" t="s">
        <v>66</v>
      </c>
      <c r="C37" s="128"/>
      <c r="D37" s="128"/>
      <c r="E37" s="128"/>
      <c r="F37" s="128"/>
      <c r="G37" s="129"/>
      <c r="H37" s="129"/>
      <c r="I37" s="129"/>
      <c r="J37" s="129"/>
      <c r="K37" s="102"/>
      <c r="L37" s="130"/>
      <c r="M37" s="130"/>
      <c r="N37" s="130"/>
      <c r="O37" s="130"/>
      <c r="P37" s="13"/>
      <c r="Q37" s="13"/>
      <c r="R37" s="13"/>
      <c r="S37" s="13"/>
    </row>
    <row r="38" spans="1:19" ht="16.5">
      <c r="A38" s="131"/>
      <c r="B38" s="132" t="s">
        <v>67</v>
      </c>
      <c r="C38" s="172"/>
      <c r="D38" s="134" t="s">
        <v>405</v>
      </c>
      <c r="F38" s="134"/>
      <c r="G38" s="134"/>
      <c r="H38" s="135"/>
      <c r="I38" s="135"/>
      <c r="J38" s="135"/>
      <c r="K38" s="135"/>
      <c r="L38" s="135"/>
      <c r="M38" s="138"/>
      <c r="N38" s="138"/>
      <c r="O38" s="138"/>
      <c r="P38" s="13"/>
      <c r="Q38" s="13"/>
      <c r="R38" s="13"/>
      <c r="S38" s="13"/>
    </row>
    <row r="39" spans="1:19" ht="16.5">
      <c r="A39" s="135"/>
      <c r="B39" s="137" t="s">
        <v>66</v>
      </c>
      <c r="C39" s="172"/>
      <c r="D39" s="133"/>
      <c r="E39" s="134"/>
      <c r="F39" s="134"/>
      <c r="G39" s="134"/>
      <c r="H39" s="135"/>
      <c r="I39" s="135"/>
      <c r="J39" s="135"/>
      <c r="K39" s="135"/>
      <c r="L39" s="136"/>
      <c r="M39" s="138"/>
      <c r="N39" s="138"/>
      <c r="O39" s="138"/>
      <c r="P39" s="13"/>
      <c r="Q39" s="13"/>
      <c r="R39" s="13"/>
      <c r="S39" s="13"/>
    </row>
    <row r="40" spans="1:19" ht="16.5">
      <c r="A40" s="139"/>
      <c r="B40" s="139"/>
      <c r="C40" s="139"/>
      <c r="D40" s="140"/>
      <c r="E40" s="92"/>
      <c r="F40" s="92"/>
      <c r="G40" s="92"/>
      <c r="H40" s="48"/>
      <c r="I40" s="48"/>
      <c r="J40" s="48"/>
      <c r="K40" s="48"/>
      <c r="L40" s="48"/>
      <c r="M40" s="48"/>
      <c r="N40" s="48"/>
      <c r="O40" s="48"/>
      <c r="P40" s="14"/>
      <c r="Q40" s="14"/>
      <c r="R40" s="14"/>
      <c r="S40" s="14"/>
    </row>
    <row r="41" spans="1:19" ht="16.5">
      <c r="A41" s="141" t="s">
        <v>68</v>
      </c>
      <c r="B41" s="48"/>
      <c r="C41" s="48"/>
      <c r="D41" s="92"/>
      <c r="E41" s="92"/>
      <c r="F41" s="92"/>
      <c r="G41" s="92"/>
      <c r="H41" s="48"/>
      <c r="I41" s="48"/>
      <c r="J41" s="48"/>
      <c r="K41" s="48"/>
      <c r="L41" s="48"/>
      <c r="M41" s="48"/>
      <c r="N41" s="48"/>
      <c r="O41" s="48"/>
      <c r="P41" s="13"/>
      <c r="Q41" s="13"/>
      <c r="R41" s="13"/>
      <c r="S41" s="13"/>
    </row>
    <row r="42" spans="1:19" ht="16.5">
      <c r="A42" s="48"/>
      <c r="B42" s="48"/>
      <c r="C42" s="48"/>
      <c r="D42" s="92"/>
      <c r="E42" s="92"/>
      <c r="F42" s="92"/>
      <c r="G42" s="92"/>
      <c r="H42" s="48"/>
      <c r="I42" s="48"/>
      <c r="J42" s="48"/>
      <c r="K42" s="48"/>
      <c r="L42" s="48"/>
      <c r="M42" s="48"/>
      <c r="N42" s="48"/>
      <c r="O42" s="48"/>
      <c r="P42" s="14"/>
      <c r="Q42" s="14"/>
      <c r="R42" s="14"/>
      <c r="S42" s="14"/>
    </row>
    <row r="43" spans="1:19" ht="16.5">
      <c r="A43" s="139"/>
      <c r="B43" s="139"/>
      <c r="C43" s="140"/>
      <c r="D43" s="92"/>
      <c r="E43" s="92"/>
      <c r="F43" s="92"/>
      <c r="G43" s="48"/>
      <c r="H43" s="48"/>
      <c r="I43" s="48"/>
      <c r="J43" s="48"/>
      <c r="K43" s="48"/>
      <c r="L43" s="48"/>
      <c r="M43" s="48"/>
      <c r="N43" s="48"/>
      <c r="O43" s="96"/>
      <c r="P43" s="15"/>
      <c r="Q43" s="15"/>
      <c r="R43" s="15"/>
      <c r="S43" s="15"/>
    </row>
    <row r="44" spans="1:19" ht="16.5">
      <c r="A44" s="48"/>
      <c r="B44" s="48"/>
      <c r="C44" s="92"/>
      <c r="D44" s="92"/>
      <c r="E44" s="92"/>
      <c r="F44" s="92"/>
      <c r="G44" s="48"/>
      <c r="H44" s="48"/>
      <c r="I44" s="48"/>
      <c r="J44" s="48"/>
      <c r="K44" s="48"/>
      <c r="L44" s="48"/>
      <c r="M44" s="48"/>
      <c r="N44" s="48"/>
      <c r="O44" s="48"/>
      <c r="P44" s="15"/>
      <c r="Q44" s="15"/>
      <c r="R44" s="15"/>
      <c r="S44" s="15"/>
    </row>
    <row r="45" spans="1:19" ht="14.25">
      <c r="A45" s="1"/>
      <c r="B45" s="1"/>
      <c r="C45" s="4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5"/>
      <c r="Q45" s="15"/>
      <c r="R45" s="15"/>
      <c r="S45" s="15"/>
    </row>
    <row r="46" spans="1:19" ht="14.25">
      <c r="A46" s="1"/>
      <c r="B46" s="1"/>
      <c r="C46" s="4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  <c r="R46" s="15"/>
      <c r="S46" s="15"/>
    </row>
    <row r="47" spans="1:19" ht="14.25">
      <c r="A47" s="1"/>
      <c r="B47" s="1"/>
      <c r="C47" s="4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5"/>
      <c r="Q47" s="15"/>
      <c r="R47" s="15"/>
      <c r="S47" s="15"/>
    </row>
    <row r="48" spans="1:19" ht="14.25">
      <c r="A48" s="1"/>
      <c r="B48" s="1"/>
      <c r="C48" s="4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>
      <c r="A49" s="1"/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>
      <c r="A50" s="1"/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  <c r="N52" s="16"/>
      <c r="O52" s="1"/>
      <c r="P52" s="1"/>
      <c r="Q52" s="1"/>
      <c r="R52" s="1"/>
      <c r="S52" s="1"/>
    </row>
    <row r="53" spans="1:19" ht="14.25">
      <c r="A53" s="1"/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</row>
    <row r="54" spans="1:19" ht="14.25">
      <c r="A54" s="1"/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>
      <c r="A55" s="1"/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>
      <c r="A56" s="1"/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>
      <c r="A57" s="1"/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>
      <c r="A59" s="1"/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"/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>
      <c r="A61" s="1"/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>
      <c r="A62" s="1"/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"/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"/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>
      <c r="A67" s="1"/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1"/>
      <c r="B70" s="1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>
      <c r="A72" s="1"/>
      <c r="B72" s="1"/>
      <c r="C72" s="4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4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4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4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4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4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>
      <c r="A79" s="1"/>
      <c r="B79" s="1"/>
      <c r="C79" s="4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>
      <c r="A80" s="1"/>
      <c r="B80" s="1"/>
      <c r="C80" s="4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>
      <c r="A81" s="1"/>
      <c r="B81" s="1"/>
      <c r="C81" s="4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>
      <c r="A82" s="1"/>
      <c r="B82" s="1"/>
      <c r="C82" s="4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4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>
      <c r="A84" s="1"/>
      <c r="B84" s="1"/>
      <c r="C84" s="4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>
      <c r="A85" s="1"/>
      <c r="B85" s="1"/>
      <c r="C85" s="4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>
      <c r="A86" s="1"/>
      <c r="B86" s="1"/>
      <c r="C86" s="4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sheetProtection selectLockedCells="1" selectUnlockedCells="1"/>
  <mergeCells count="20">
    <mergeCell ref="A12:A15"/>
    <mergeCell ref="A9:O9"/>
    <mergeCell ref="A8:O8"/>
    <mergeCell ref="H13:H15"/>
    <mergeCell ref="G13:G15"/>
    <mergeCell ref="E12:E15"/>
    <mergeCell ref="D12:D15"/>
    <mergeCell ref="C12:C15"/>
    <mergeCell ref="B12:B15"/>
    <mergeCell ref="F12:J12"/>
    <mergeCell ref="B10:D10"/>
    <mergeCell ref="K12:O12"/>
    <mergeCell ref="F13:F15"/>
    <mergeCell ref="O13:O15"/>
    <mergeCell ref="N13:N15"/>
    <mergeCell ref="M13:M15"/>
    <mergeCell ref="L13:L15"/>
    <mergeCell ref="K13:K15"/>
    <mergeCell ref="J13:J15"/>
    <mergeCell ref="I13:I15"/>
  </mergeCells>
  <conditionalFormatting sqref="B11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5511811023622047" header="0.5118110236220472" footer="0.5118110236220472"/>
  <pageSetup fitToHeight="0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showZeros="0" zoomScale="75" zoomScaleNormal="75" zoomScalePageLayoutView="0" workbookViewId="0" topLeftCell="A1">
      <selection activeCell="J116" sqref="J116"/>
    </sheetView>
  </sheetViews>
  <sheetFormatPr defaultColWidth="8.7109375" defaultRowHeight="12.75"/>
  <cols>
    <col min="1" max="1" width="9.140625" style="17" customWidth="1"/>
    <col min="2" max="2" width="44.140625" style="17" customWidth="1"/>
    <col min="3" max="5" width="8.7109375" style="17" customWidth="1"/>
    <col min="6" max="6" width="12.7109375" style="17" customWidth="1"/>
    <col min="7" max="7" width="15.8515625" style="17" customWidth="1"/>
    <col min="8" max="8" width="11.7109375" style="17" customWidth="1"/>
    <col min="9" max="9" width="11.8515625" style="17" customWidth="1"/>
    <col min="10" max="10" width="10.8515625" style="17" customWidth="1"/>
    <col min="11" max="11" width="11.140625" style="17" customWidth="1"/>
    <col min="12" max="12" width="11.7109375" style="17" customWidth="1"/>
    <col min="13" max="13" width="13.7109375" style="17" customWidth="1"/>
    <col min="14" max="14" width="12.57421875" style="17" customWidth="1"/>
    <col min="15" max="15" width="13.140625" style="17" customWidth="1"/>
    <col min="16" max="16" width="13.7109375" style="17" customWidth="1"/>
    <col min="17" max="17" width="8.7109375" style="17" customWidth="1"/>
    <col min="18" max="18" width="10.8515625" style="17" customWidth="1"/>
    <col min="19" max="16384" width="8.7109375" style="17" customWidth="1"/>
  </cols>
  <sheetData>
    <row r="1" spans="1:19" ht="16.5">
      <c r="A1" s="39" t="s">
        <v>0</v>
      </c>
      <c r="B1" s="39" t="s">
        <v>1</v>
      </c>
      <c r="C1" s="39"/>
      <c r="D1" s="47"/>
      <c r="E1" s="92"/>
      <c r="F1" s="92"/>
      <c r="G1" s="92"/>
      <c r="H1" s="48"/>
      <c r="I1" s="48"/>
      <c r="J1" s="48"/>
      <c r="K1" s="48"/>
      <c r="L1" s="48"/>
      <c r="M1" s="48"/>
      <c r="N1" s="48"/>
      <c r="O1" s="48"/>
      <c r="P1" s="48"/>
      <c r="Q1" s="5"/>
      <c r="R1" s="5"/>
      <c r="S1" s="5"/>
    </row>
    <row r="2" spans="1:19" ht="16.5">
      <c r="A2" s="39"/>
      <c r="B2" s="39"/>
      <c r="C2" s="39"/>
      <c r="D2" s="47"/>
      <c r="E2" s="92"/>
      <c r="F2" s="92"/>
      <c r="G2" s="92"/>
      <c r="H2" s="48"/>
      <c r="I2" s="48"/>
      <c r="J2" s="48"/>
      <c r="K2" s="48"/>
      <c r="L2" s="48"/>
      <c r="M2" s="48"/>
      <c r="N2" s="48"/>
      <c r="O2" s="48"/>
      <c r="P2" s="48"/>
      <c r="Q2" s="5"/>
      <c r="R2" s="5"/>
      <c r="S2" s="5"/>
    </row>
    <row r="3" spans="1:19" ht="16.5">
      <c r="A3" s="39" t="s">
        <v>2</v>
      </c>
      <c r="B3" s="39" t="s">
        <v>3</v>
      </c>
      <c r="C3" s="39"/>
      <c r="D3" s="47"/>
      <c r="E3" s="92"/>
      <c r="F3" s="92"/>
      <c r="G3" s="92"/>
      <c r="H3" s="48"/>
      <c r="I3" s="48"/>
      <c r="J3" s="48"/>
      <c r="K3" s="48"/>
      <c r="L3" s="48"/>
      <c r="M3" s="48"/>
      <c r="N3" s="48"/>
      <c r="O3" s="48"/>
      <c r="P3" s="48"/>
      <c r="Q3" s="5"/>
      <c r="R3" s="5"/>
      <c r="S3" s="5"/>
    </row>
    <row r="4" spans="1:19" ht="16.5">
      <c r="A4" s="39"/>
      <c r="B4" s="39" t="s">
        <v>29</v>
      </c>
      <c r="C4" s="39"/>
      <c r="D4" s="47"/>
      <c r="E4" s="92"/>
      <c r="F4" s="92"/>
      <c r="G4" s="92"/>
      <c r="H4" s="48"/>
      <c r="I4" s="48"/>
      <c r="J4" s="48"/>
      <c r="K4" s="48"/>
      <c r="L4" s="48"/>
      <c r="M4" s="48"/>
      <c r="N4" s="48"/>
      <c r="O4" s="48"/>
      <c r="P4" s="48"/>
      <c r="Q4" s="5"/>
      <c r="R4" s="5"/>
      <c r="S4" s="5"/>
    </row>
    <row r="5" spans="1:19" ht="16.5">
      <c r="A5" s="39" t="s">
        <v>5</v>
      </c>
      <c r="B5" s="39" t="s">
        <v>6</v>
      </c>
      <c r="C5" s="48"/>
      <c r="D5" s="47"/>
      <c r="E5" s="92"/>
      <c r="F5" s="92"/>
      <c r="G5" s="92"/>
      <c r="H5" s="48"/>
      <c r="I5" s="48"/>
      <c r="J5" s="48"/>
      <c r="K5" s="48"/>
      <c r="L5" s="48"/>
      <c r="M5" s="48"/>
      <c r="N5" s="270"/>
      <c r="O5" s="270"/>
      <c r="P5" s="270"/>
      <c r="Q5" s="5"/>
      <c r="R5" s="5"/>
      <c r="S5" s="5"/>
    </row>
    <row r="6" spans="1:19" ht="16.5">
      <c r="A6" s="48"/>
      <c r="B6" s="48"/>
      <c r="C6" s="48"/>
      <c r="D6" s="47"/>
      <c r="E6" s="92"/>
      <c r="F6" s="92"/>
      <c r="G6" s="92"/>
      <c r="H6" s="48"/>
      <c r="I6" s="48"/>
      <c r="J6" s="48"/>
      <c r="K6" s="48"/>
      <c r="L6" s="48"/>
      <c r="M6" s="48"/>
      <c r="N6" s="49"/>
      <c r="O6" s="49"/>
      <c r="P6" s="49"/>
      <c r="Q6" s="5"/>
      <c r="R6" s="5"/>
      <c r="S6" s="5"/>
    </row>
    <row r="7" spans="1:19" ht="16.5">
      <c r="A7" s="270" t="s">
        <v>404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5"/>
      <c r="R7" s="5"/>
      <c r="S7" s="5"/>
    </row>
    <row r="8" spans="1:19" ht="16.5">
      <c r="A8" s="288" t="s">
        <v>69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5"/>
      <c r="R8" s="5"/>
      <c r="S8" s="5"/>
    </row>
    <row r="9" spans="1:19" ht="16.5">
      <c r="A9" s="49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5"/>
      <c r="R9" s="5"/>
      <c r="S9" s="5"/>
    </row>
    <row r="10" spans="1:19" ht="16.5">
      <c r="A10" s="48" t="s">
        <v>392</v>
      </c>
      <c r="B10" s="94"/>
      <c r="C10" s="94"/>
      <c r="D10" s="92"/>
      <c r="E10" s="92"/>
      <c r="F10" s="92"/>
      <c r="G10" s="92"/>
      <c r="H10" s="48"/>
      <c r="I10" s="48"/>
      <c r="J10" s="48"/>
      <c r="K10" s="48"/>
      <c r="L10" s="48"/>
      <c r="M10" s="48"/>
      <c r="N10" s="95"/>
      <c r="O10" s="96"/>
      <c r="P10" s="97"/>
      <c r="Q10" s="5"/>
      <c r="R10" s="5"/>
      <c r="S10" s="5"/>
    </row>
    <row r="11" spans="1:19" ht="14.25" customHeight="1">
      <c r="A11" s="275" t="s">
        <v>7</v>
      </c>
      <c r="B11" s="275" t="s">
        <v>33</v>
      </c>
      <c r="C11" s="275" t="s">
        <v>400</v>
      </c>
      <c r="D11" s="275" t="s">
        <v>34</v>
      </c>
      <c r="E11" s="275" t="s">
        <v>35</v>
      </c>
      <c r="F11" s="275" t="s">
        <v>399</v>
      </c>
      <c r="G11" s="274" t="s">
        <v>31</v>
      </c>
      <c r="H11" s="260"/>
      <c r="I11" s="260"/>
      <c r="J11" s="260"/>
      <c r="K11" s="261"/>
      <c r="L11" s="274" t="s">
        <v>32</v>
      </c>
      <c r="M11" s="260"/>
      <c r="N11" s="260"/>
      <c r="O11" s="260"/>
      <c r="P11" s="261"/>
      <c r="Q11" s="5"/>
      <c r="R11" s="5"/>
      <c r="S11" s="5"/>
    </row>
    <row r="12" spans="1:19" ht="14.25">
      <c r="A12" s="286"/>
      <c r="B12" s="286"/>
      <c r="C12" s="268"/>
      <c r="D12" s="268"/>
      <c r="E12" s="268"/>
      <c r="F12" s="268"/>
      <c r="G12" s="275" t="s">
        <v>398</v>
      </c>
      <c r="H12" s="275" t="s">
        <v>36</v>
      </c>
      <c r="I12" s="275" t="s">
        <v>37</v>
      </c>
      <c r="J12" s="275" t="s">
        <v>38</v>
      </c>
      <c r="K12" s="275" t="s">
        <v>24</v>
      </c>
      <c r="L12" s="275" t="s">
        <v>397</v>
      </c>
      <c r="M12" s="275" t="s">
        <v>39</v>
      </c>
      <c r="N12" s="275" t="s">
        <v>40</v>
      </c>
      <c r="O12" s="275" t="s">
        <v>41</v>
      </c>
      <c r="P12" s="275" t="s">
        <v>42</v>
      </c>
      <c r="Q12" s="5"/>
      <c r="R12" s="5"/>
      <c r="S12" s="5"/>
    </row>
    <row r="13" spans="1:19" ht="14.25">
      <c r="A13" s="286"/>
      <c r="B13" s="286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5"/>
      <c r="R13" s="5"/>
      <c r="S13" s="18"/>
    </row>
    <row r="14" spans="1:19" ht="15" thickBot="1">
      <c r="A14" s="287"/>
      <c r="B14" s="287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5"/>
      <c r="R14" s="5"/>
      <c r="S14" s="19"/>
    </row>
    <row r="15" spans="1:19" ht="17.25" thickTop="1">
      <c r="A15" s="173"/>
      <c r="B15" s="174"/>
      <c r="C15" s="98"/>
      <c r="D15" s="98"/>
      <c r="E15" s="98"/>
      <c r="F15" s="205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"/>
      <c r="R15" s="20"/>
      <c r="S15" s="20"/>
    </row>
    <row r="16" spans="1:19" ht="16.5">
      <c r="A16" s="175"/>
      <c r="B16" s="176" t="s">
        <v>70</v>
      </c>
      <c r="C16" s="192"/>
      <c r="D16" s="193"/>
      <c r="E16" s="193"/>
      <c r="F16" s="203"/>
      <c r="G16" s="190"/>
      <c r="H16" s="207"/>
      <c r="I16" s="208"/>
      <c r="J16" s="208"/>
      <c r="K16" s="208"/>
      <c r="L16" s="208"/>
      <c r="M16" s="208"/>
      <c r="N16" s="208"/>
      <c r="O16" s="208"/>
      <c r="P16" s="208"/>
      <c r="Q16" s="20"/>
      <c r="R16" s="20"/>
      <c r="S16" s="20"/>
    </row>
    <row r="17" spans="1:19" ht="16.5">
      <c r="A17" s="175">
        <v>1</v>
      </c>
      <c r="B17" s="177" t="s">
        <v>71</v>
      </c>
      <c r="C17" s="192" t="s">
        <v>72</v>
      </c>
      <c r="D17" s="193" t="s">
        <v>46</v>
      </c>
      <c r="E17" s="193">
        <v>3</v>
      </c>
      <c r="F17" s="209"/>
      <c r="G17" s="210"/>
      <c r="H17" s="207"/>
      <c r="I17" s="207"/>
      <c r="J17" s="207"/>
      <c r="K17" s="211"/>
      <c r="L17" s="211"/>
      <c r="M17" s="208"/>
      <c r="N17" s="208"/>
      <c r="O17" s="208"/>
      <c r="P17" s="208"/>
      <c r="Q17" s="20"/>
      <c r="R17" s="20"/>
      <c r="S17" s="20"/>
    </row>
    <row r="18" spans="1:19" ht="16.5">
      <c r="A18" s="175">
        <f>+A17+1</f>
        <v>2</v>
      </c>
      <c r="B18" s="177" t="s">
        <v>71</v>
      </c>
      <c r="C18" s="192" t="s">
        <v>73</v>
      </c>
      <c r="D18" s="193" t="s">
        <v>46</v>
      </c>
      <c r="E18" s="193">
        <v>3</v>
      </c>
      <c r="F18" s="209"/>
      <c r="G18" s="210"/>
      <c r="H18" s="207"/>
      <c r="I18" s="207"/>
      <c r="J18" s="207"/>
      <c r="K18" s="211"/>
      <c r="L18" s="211"/>
      <c r="M18" s="208"/>
      <c r="N18" s="208"/>
      <c r="O18" s="208"/>
      <c r="P18" s="208"/>
      <c r="Q18" s="20"/>
      <c r="R18" s="20"/>
      <c r="S18" s="20"/>
    </row>
    <row r="19" spans="1:19" ht="16.5">
      <c r="A19" s="175">
        <f aca="true" t="shared" si="0" ref="A19:A81">+A18+1</f>
        <v>3</v>
      </c>
      <c r="B19" s="177" t="s">
        <v>71</v>
      </c>
      <c r="C19" s="192" t="s">
        <v>74</v>
      </c>
      <c r="D19" s="193" t="s">
        <v>46</v>
      </c>
      <c r="E19" s="193">
        <v>3</v>
      </c>
      <c r="F19" s="209"/>
      <c r="G19" s="210"/>
      <c r="H19" s="207"/>
      <c r="I19" s="207"/>
      <c r="J19" s="207"/>
      <c r="K19" s="211"/>
      <c r="L19" s="211"/>
      <c r="M19" s="208"/>
      <c r="N19" s="208"/>
      <c r="O19" s="208"/>
      <c r="P19" s="208"/>
      <c r="Q19" s="20"/>
      <c r="R19" s="20"/>
      <c r="S19" s="20"/>
    </row>
    <row r="20" spans="1:19" ht="12.75" customHeight="1">
      <c r="A20" s="175">
        <f t="shared" si="0"/>
        <v>4</v>
      </c>
      <c r="B20" s="284" t="s">
        <v>75</v>
      </c>
      <c r="C20" s="192" t="s">
        <v>76</v>
      </c>
      <c r="D20" s="285" t="s">
        <v>46</v>
      </c>
      <c r="E20" s="285">
        <v>1</v>
      </c>
      <c r="F20" s="209"/>
      <c r="G20" s="210"/>
      <c r="H20" s="207"/>
      <c r="I20" s="207"/>
      <c r="J20" s="207"/>
      <c r="K20" s="211"/>
      <c r="L20" s="211"/>
      <c r="M20" s="208"/>
      <c r="N20" s="208"/>
      <c r="O20" s="208"/>
      <c r="P20" s="208"/>
      <c r="Q20" s="20"/>
      <c r="R20" s="20"/>
      <c r="S20" s="20"/>
    </row>
    <row r="21" spans="1:19" ht="16.5">
      <c r="A21" s="175">
        <f t="shared" si="0"/>
        <v>5</v>
      </c>
      <c r="B21" s="284"/>
      <c r="C21" s="192" t="s">
        <v>77</v>
      </c>
      <c r="D21" s="285"/>
      <c r="E21" s="285"/>
      <c r="F21" s="209"/>
      <c r="G21" s="210"/>
      <c r="H21" s="207"/>
      <c r="I21" s="207"/>
      <c r="J21" s="207"/>
      <c r="K21" s="211"/>
      <c r="L21" s="211"/>
      <c r="M21" s="208"/>
      <c r="N21" s="208"/>
      <c r="O21" s="208"/>
      <c r="P21" s="208"/>
      <c r="Q21" s="20"/>
      <c r="R21" s="20"/>
      <c r="S21" s="20"/>
    </row>
    <row r="22" spans="1:19" ht="12.75" customHeight="1">
      <c r="A22" s="175">
        <f t="shared" si="0"/>
        <v>6</v>
      </c>
      <c r="B22" s="284" t="s">
        <v>75</v>
      </c>
      <c r="C22" s="192" t="s">
        <v>78</v>
      </c>
      <c r="D22" s="285" t="s">
        <v>46</v>
      </c>
      <c r="E22" s="285">
        <v>1</v>
      </c>
      <c r="F22" s="209"/>
      <c r="G22" s="210"/>
      <c r="H22" s="207"/>
      <c r="I22" s="207"/>
      <c r="J22" s="207"/>
      <c r="K22" s="211"/>
      <c r="L22" s="211"/>
      <c r="M22" s="208"/>
      <c r="N22" s="208"/>
      <c r="O22" s="208"/>
      <c r="P22" s="208"/>
      <c r="Q22" s="20"/>
      <c r="R22" s="20"/>
      <c r="S22" s="20"/>
    </row>
    <row r="23" spans="1:19" ht="25.5">
      <c r="A23" s="175">
        <f t="shared" si="0"/>
        <v>7</v>
      </c>
      <c r="B23" s="284"/>
      <c r="C23" s="192" t="s">
        <v>79</v>
      </c>
      <c r="D23" s="285"/>
      <c r="E23" s="285"/>
      <c r="F23" s="209"/>
      <c r="G23" s="210"/>
      <c r="H23" s="207"/>
      <c r="I23" s="207"/>
      <c r="J23" s="207"/>
      <c r="K23" s="211"/>
      <c r="L23" s="211"/>
      <c r="M23" s="208"/>
      <c r="N23" s="208"/>
      <c r="O23" s="208"/>
      <c r="P23" s="208"/>
      <c r="Q23" s="20"/>
      <c r="R23" s="20"/>
      <c r="S23" s="20"/>
    </row>
    <row r="24" spans="1:19" ht="16.5">
      <c r="A24" s="175"/>
      <c r="B24" s="176" t="s">
        <v>80</v>
      </c>
      <c r="C24" s="192"/>
      <c r="D24" s="193"/>
      <c r="E24" s="193"/>
      <c r="F24" s="209"/>
      <c r="G24" s="210"/>
      <c r="H24" s="207"/>
      <c r="I24" s="207"/>
      <c r="J24" s="207"/>
      <c r="K24" s="211"/>
      <c r="L24" s="211"/>
      <c r="M24" s="208"/>
      <c r="N24" s="208"/>
      <c r="O24" s="208"/>
      <c r="P24" s="208"/>
      <c r="Q24" s="20"/>
      <c r="R24" s="20"/>
      <c r="S24" s="20"/>
    </row>
    <row r="25" spans="1:19" ht="16.5">
      <c r="A25" s="175">
        <v>8</v>
      </c>
      <c r="B25" s="177"/>
      <c r="C25" s="192"/>
      <c r="D25" s="193"/>
      <c r="E25" s="193"/>
      <c r="F25" s="209"/>
      <c r="G25" s="210"/>
      <c r="H25" s="207"/>
      <c r="I25" s="207"/>
      <c r="J25" s="207"/>
      <c r="K25" s="211"/>
      <c r="L25" s="211"/>
      <c r="M25" s="208"/>
      <c r="N25" s="208"/>
      <c r="O25" s="208"/>
      <c r="P25" s="208"/>
      <c r="Q25" s="20"/>
      <c r="R25" s="20"/>
      <c r="S25" s="20"/>
    </row>
    <row r="26" spans="1:19" ht="38.25">
      <c r="A26" s="175">
        <f t="shared" si="0"/>
        <v>9</v>
      </c>
      <c r="B26" s="177" t="s">
        <v>81</v>
      </c>
      <c r="C26" s="192" t="s">
        <v>82</v>
      </c>
      <c r="D26" s="193" t="s">
        <v>46</v>
      </c>
      <c r="E26" s="193">
        <v>1</v>
      </c>
      <c r="F26" s="209"/>
      <c r="G26" s="210"/>
      <c r="H26" s="207"/>
      <c r="I26" s="207"/>
      <c r="J26" s="207"/>
      <c r="K26" s="211"/>
      <c r="L26" s="211"/>
      <c r="M26" s="208"/>
      <c r="N26" s="208"/>
      <c r="O26" s="208"/>
      <c r="P26" s="208"/>
      <c r="Q26" s="20"/>
      <c r="R26" s="20"/>
      <c r="S26" s="20"/>
    </row>
    <row r="27" spans="1:19" ht="16.5">
      <c r="A27" s="175">
        <f t="shared" si="0"/>
        <v>10</v>
      </c>
      <c r="B27" s="177" t="s">
        <v>83</v>
      </c>
      <c r="C27" s="192" t="s">
        <v>84</v>
      </c>
      <c r="D27" s="193" t="s">
        <v>46</v>
      </c>
      <c r="E27" s="193">
        <v>1</v>
      </c>
      <c r="F27" s="209"/>
      <c r="G27" s="210"/>
      <c r="H27" s="207"/>
      <c r="I27" s="207"/>
      <c r="J27" s="207"/>
      <c r="K27" s="211"/>
      <c r="L27" s="211"/>
      <c r="M27" s="208"/>
      <c r="N27" s="208"/>
      <c r="O27" s="208"/>
      <c r="P27" s="208"/>
      <c r="Q27" s="20"/>
      <c r="R27" s="20"/>
      <c r="S27" s="20"/>
    </row>
    <row r="28" spans="1:19" ht="16.5">
      <c r="A28" s="175">
        <f t="shared" si="0"/>
        <v>11</v>
      </c>
      <c r="B28" s="177" t="s">
        <v>85</v>
      </c>
      <c r="C28" s="192" t="s">
        <v>86</v>
      </c>
      <c r="D28" s="193" t="s">
        <v>46</v>
      </c>
      <c r="E28" s="193">
        <v>2</v>
      </c>
      <c r="F28" s="209"/>
      <c r="G28" s="210"/>
      <c r="H28" s="207"/>
      <c r="I28" s="207"/>
      <c r="J28" s="207"/>
      <c r="K28" s="211"/>
      <c r="L28" s="211"/>
      <c r="M28" s="208"/>
      <c r="N28" s="208"/>
      <c r="O28" s="208"/>
      <c r="P28" s="208"/>
      <c r="Q28" s="20"/>
      <c r="R28" s="20"/>
      <c r="S28" s="20"/>
    </row>
    <row r="29" spans="1:19" ht="16.5">
      <c r="A29" s="175">
        <f t="shared" si="0"/>
        <v>12</v>
      </c>
      <c r="B29" s="177" t="s">
        <v>87</v>
      </c>
      <c r="C29" s="192" t="s">
        <v>88</v>
      </c>
      <c r="D29" s="193" t="s">
        <v>46</v>
      </c>
      <c r="E29" s="193">
        <v>1</v>
      </c>
      <c r="F29" s="209"/>
      <c r="G29" s="210"/>
      <c r="H29" s="207"/>
      <c r="I29" s="207"/>
      <c r="J29" s="207"/>
      <c r="K29" s="211"/>
      <c r="L29" s="211"/>
      <c r="M29" s="208"/>
      <c r="N29" s="208"/>
      <c r="O29" s="208"/>
      <c r="P29" s="208"/>
      <c r="Q29" s="20"/>
      <c r="R29" s="20"/>
      <c r="S29" s="20"/>
    </row>
    <row r="30" spans="1:19" ht="16.5">
      <c r="A30" s="175">
        <f t="shared" si="0"/>
        <v>13</v>
      </c>
      <c r="B30" s="177" t="s">
        <v>87</v>
      </c>
      <c r="C30" s="192" t="s">
        <v>89</v>
      </c>
      <c r="D30" s="193" t="s">
        <v>46</v>
      </c>
      <c r="E30" s="193">
        <v>2</v>
      </c>
      <c r="F30" s="209"/>
      <c r="G30" s="210"/>
      <c r="H30" s="207"/>
      <c r="I30" s="207"/>
      <c r="J30" s="207"/>
      <c r="K30" s="211"/>
      <c r="L30" s="211"/>
      <c r="M30" s="208"/>
      <c r="N30" s="208"/>
      <c r="O30" s="208"/>
      <c r="P30" s="208"/>
      <c r="Q30" s="20"/>
      <c r="R30" s="20"/>
      <c r="S30" s="20"/>
    </row>
    <row r="31" spans="1:19" ht="16.5">
      <c r="A31" s="175">
        <f t="shared" si="0"/>
        <v>14</v>
      </c>
      <c r="B31" s="177" t="s">
        <v>71</v>
      </c>
      <c r="C31" s="192" t="s">
        <v>90</v>
      </c>
      <c r="D31" s="193" t="s">
        <v>46</v>
      </c>
      <c r="E31" s="193">
        <v>3</v>
      </c>
      <c r="F31" s="209"/>
      <c r="G31" s="210"/>
      <c r="H31" s="207"/>
      <c r="I31" s="207"/>
      <c r="J31" s="207"/>
      <c r="K31" s="211"/>
      <c r="L31" s="211"/>
      <c r="M31" s="208"/>
      <c r="N31" s="208"/>
      <c r="O31" s="208"/>
      <c r="P31" s="208"/>
      <c r="Q31" s="20"/>
      <c r="R31" s="20"/>
      <c r="S31" s="20"/>
    </row>
    <row r="32" spans="1:19" ht="16.5">
      <c r="A32" s="175">
        <f t="shared" si="0"/>
        <v>15</v>
      </c>
      <c r="B32" s="177" t="s">
        <v>71</v>
      </c>
      <c r="C32" s="192" t="s">
        <v>91</v>
      </c>
      <c r="D32" s="193" t="s">
        <v>46</v>
      </c>
      <c r="E32" s="193">
        <v>6</v>
      </c>
      <c r="F32" s="209"/>
      <c r="G32" s="210"/>
      <c r="H32" s="207"/>
      <c r="I32" s="207"/>
      <c r="J32" s="207"/>
      <c r="K32" s="211"/>
      <c r="L32" s="211"/>
      <c r="M32" s="208"/>
      <c r="N32" s="208"/>
      <c r="O32" s="208"/>
      <c r="P32" s="208"/>
      <c r="Q32" s="20"/>
      <c r="R32" s="20"/>
      <c r="S32" s="20"/>
    </row>
    <row r="33" spans="1:19" ht="16.5">
      <c r="A33" s="175">
        <f t="shared" si="0"/>
        <v>16</v>
      </c>
      <c r="B33" s="177" t="s">
        <v>92</v>
      </c>
      <c r="C33" s="192"/>
      <c r="D33" s="193" t="s">
        <v>46</v>
      </c>
      <c r="E33" s="193">
        <v>1</v>
      </c>
      <c r="F33" s="209"/>
      <c r="G33" s="210"/>
      <c r="H33" s="207"/>
      <c r="I33" s="207"/>
      <c r="J33" s="207"/>
      <c r="K33" s="211"/>
      <c r="L33" s="211"/>
      <c r="M33" s="208"/>
      <c r="N33" s="208"/>
      <c r="O33" s="208"/>
      <c r="P33" s="208"/>
      <c r="Q33" s="20"/>
      <c r="R33" s="20"/>
      <c r="S33" s="20"/>
    </row>
    <row r="34" spans="1:19" ht="25.5">
      <c r="A34" s="175">
        <f t="shared" si="0"/>
        <v>17</v>
      </c>
      <c r="B34" s="177" t="s">
        <v>93</v>
      </c>
      <c r="C34" s="192" t="s">
        <v>94</v>
      </c>
      <c r="D34" s="193" t="s">
        <v>44</v>
      </c>
      <c r="E34" s="193">
        <v>3</v>
      </c>
      <c r="F34" s="209"/>
      <c r="G34" s="210"/>
      <c r="H34" s="207"/>
      <c r="I34" s="207"/>
      <c r="J34" s="207"/>
      <c r="K34" s="211"/>
      <c r="L34" s="211"/>
      <c r="M34" s="208"/>
      <c r="N34" s="208"/>
      <c r="O34" s="208"/>
      <c r="P34" s="208"/>
      <c r="Q34" s="20"/>
      <c r="R34" s="20"/>
      <c r="S34" s="20"/>
    </row>
    <row r="35" spans="1:19" ht="12.75" customHeight="1">
      <c r="A35" s="175">
        <f t="shared" si="0"/>
        <v>18</v>
      </c>
      <c r="B35" s="284" t="s">
        <v>75</v>
      </c>
      <c r="C35" s="192" t="s">
        <v>78</v>
      </c>
      <c r="D35" s="285" t="s">
        <v>46</v>
      </c>
      <c r="E35" s="285">
        <v>3</v>
      </c>
      <c r="F35" s="209"/>
      <c r="G35" s="210"/>
      <c r="H35" s="207"/>
      <c r="I35" s="207"/>
      <c r="J35" s="207"/>
      <c r="K35" s="211"/>
      <c r="L35" s="211"/>
      <c r="M35" s="208"/>
      <c r="N35" s="208"/>
      <c r="O35" s="208"/>
      <c r="P35" s="208"/>
      <c r="Q35" s="20"/>
      <c r="R35" s="20"/>
      <c r="S35" s="20"/>
    </row>
    <row r="36" spans="1:19" ht="25.5">
      <c r="A36" s="175">
        <f t="shared" si="0"/>
        <v>19</v>
      </c>
      <c r="B36" s="284"/>
      <c r="C36" s="192" t="s">
        <v>79</v>
      </c>
      <c r="D36" s="285"/>
      <c r="E36" s="285"/>
      <c r="F36" s="209"/>
      <c r="G36" s="210"/>
      <c r="H36" s="207"/>
      <c r="I36" s="207"/>
      <c r="J36" s="207"/>
      <c r="K36" s="211"/>
      <c r="L36" s="211"/>
      <c r="M36" s="208"/>
      <c r="N36" s="208"/>
      <c r="O36" s="208"/>
      <c r="P36" s="208"/>
      <c r="Q36" s="20"/>
      <c r="R36" s="20"/>
      <c r="S36" s="20"/>
    </row>
    <row r="37" spans="1:19" ht="51">
      <c r="A37" s="175">
        <f t="shared" si="0"/>
        <v>20</v>
      </c>
      <c r="B37" s="177" t="s">
        <v>95</v>
      </c>
      <c r="C37" s="192" t="s">
        <v>96</v>
      </c>
      <c r="D37" s="193" t="s">
        <v>46</v>
      </c>
      <c r="E37" s="193">
        <v>1</v>
      </c>
      <c r="F37" s="209"/>
      <c r="G37" s="210"/>
      <c r="H37" s="207"/>
      <c r="I37" s="207"/>
      <c r="J37" s="207"/>
      <c r="K37" s="211"/>
      <c r="L37" s="211"/>
      <c r="M37" s="208"/>
      <c r="N37" s="208"/>
      <c r="O37" s="208"/>
      <c r="P37" s="208"/>
      <c r="Q37" s="20"/>
      <c r="R37" s="20"/>
      <c r="S37" s="20"/>
    </row>
    <row r="38" spans="1:19" ht="16.5">
      <c r="A38" s="175">
        <f t="shared" si="0"/>
        <v>21</v>
      </c>
      <c r="B38" s="177" t="s">
        <v>97</v>
      </c>
      <c r="C38" s="192" t="s">
        <v>98</v>
      </c>
      <c r="D38" s="193" t="s">
        <v>46</v>
      </c>
      <c r="E38" s="193">
        <v>1</v>
      </c>
      <c r="F38" s="209"/>
      <c r="G38" s="210"/>
      <c r="H38" s="207"/>
      <c r="I38" s="207"/>
      <c r="J38" s="207"/>
      <c r="K38" s="211"/>
      <c r="L38" s="211"/>
      <c r="M38" s="208"/>
      <c r="N38" s="208"/>
      <c r="O38" s="208"/>
      <c r="P38" s="208"/>
      <c r="Q38" s="20"/>
      <c r="R38" s="20"/>
      <c r="S38" s="20"/>
    </row>
    <row r="39" spans="1:19" ht="12.75" customHeight="1">
      <c r="A39" s="175">
        <f t="shared" si="0"/>
        <v>22</v>
      </c>
      <c r="B39" s="284" t="s">
        <v>99</v>
      </c>
      <c r="C39" s="192" t="s">
        <v>100</v>
      </c>
      <c r="D39" s="285" t="s">
        <v>46</v>
      </c>
      <c r="E39" s="285">
        <v>5</v>
      </c>
      <c r="F39" s="209"/>
      <c r="G39" s="210"/>
      <c r="H39" s="207"/>
      <c r="I39" s="207"/>
      <c r="J39" s="207"/>
      <c r="K39" s="211"/>
      <c r="L39" s="211"/>
      <c r="M39" s="208"/>
      <c r="N39" s="208"/>
      <c r="O39" s="208"/>
      <c r="P39" s="208"/>
      <c r="Q39" s="20"/>
      <c r="R39" s="20"/>
      <c r="S39" s="20"/>
    </row>
    <row r="40" spans="1:19" ht="25.5">
      <c r="A40" s="175">
        <f t="shared" si="0"/>
        <v>23</v>
      </c>
      <c r="B40" s="284"/>
      <c r="C40" s="192" t="s">
        <v>101</v>
      </c>
      <c r="D40" s="285"/>
      <c r="E40" s="285"/>
      <c r="F40" s="209"/>
      <c r="G40" s="210"/>
      <c r="H40" s="207"/>
      <c r="I40" s="207"/>
      <c r="J40" s="207"/>
      <c r="K40" s="211"/>
      <c r="L40" s="211"/>
      <c r="M40" s="208"/>
      <c r="N40" s="208"/>
      <c r="O40" s="208"/>
      <c r="P40" s="208"/>
      <c r="Q40" s="20"/>
      <c r="R40" s="20"/>
      <c r="S40" s="20"/>
    </row>
    <row r="41" spans="1:19" ht="16.5">
      <c r="A41" s="175">
        <f t="shared" si="0"/>
        <v>24</v>
      </c>
      <c r="B41" s="177" t="s">
        <v>87</v>
      </c>
      <c r="C41" s="192" t="s">
        <v>88</v>
      </c>
      <c r="D41" s="193" t="s">
        <v>46</v>
      </c>
      <c r="E41" s="193">
        <v>1</v>
      </c>
      <c r="F41" s="209"/>
      <c r="G41" s="210"/>
      <c r="H41" s="207"/>
      <c r="I41" s="207"/>
      <c r="J41" s="207"/>
      <c r="K41" s="211"/>
      <c r="L41" s="211"/>
      <c r="M41" s="208"/>
      <c r="N41" s="208"/>
      <c r="O41" s="208"/>
      <c r="P41" s="208"/>
      <c r="Q41" s="20"/>
      <c r="R41" s="20"/>
      <c r="S41" s="20"/>
    </row>
    <row r="42" spans="1:19" ht="16.5">
      <c r="A42" s="175">
        <f t="shared" si="0"/>
        <v>25</v>
      </c>
      <c r="B42" s="177" t="s">
        <v>102</v>
      </c>
      <c r="C42" s="192" t="s">
        <v>103</v>
      </c>
      <c r="D42" s="193" t="s">
        <v>46</v>
      </c>
      <c r="E42" s="193">
        <v>3</v>
      </c>
      <c r="F42" s="209"/>
      <c r="G42" s="210"/>
      <c r="H42" s="207"/>
      <c r="I42" s="207"/>
      <c r="J42" s="207"/>
      <c r="K42" s="211"/>
      <c r="L42" s="211"/>
      <c r="M42" s="208"/>
      <c r="N42" s="208"/>
      <c r="O42" s="208"/>
      <c r="P42" s="208"/>
      <c r="Q42" s="20"/>
      <c r="R42" s="20"/>
      <c r="S42" s="20"/>
    </row>
    <row r="43" spans="1:19" ht="16.5">
      <c r="A43" s="175">
        <f t="shared" si="0"/>
        <v>26</v>
      </c>
      <c r="B43" s="177" t="s">
        <v>71</v>
      </c>
      <c r="C43" s="192" t="s">
        <v>104</v>
      </c>
      <c r="D43" s="193" t="s">
        <v>46</v>
      </c>
      <c r="E43" s="193">
        <v>3</v>
      </c>
      <c r="F43" s="209"/>
      <c r="G43" s="210"/>
      <c r="H43" s="207"/>
      <c r="I43" s="207"/>
      <c r="J43" s="207"/>
      <c r="K43" s="211"/>
      <c r="L43" s="211"/>
      <c r="M43" s="208"/>
      <c r="N43" s="208"/>
      <c r="O43" s="208"/>
      <c r="P43" s="208"/>
      <c r="Q43" s="20"/>
      <c r="R43" s="20"/>
      <c r="S43" s="20"/>
    </row>
    <row r="44" spans="1:19" ht="16.5">
      <c r="A44" s="175">
        <f t="shared" si="0"/>
        <v>27</v>
      </c>
      <c r="B44" s="177" t="s">
        <v>92</v>
      </c>
      <c r="C44" s="192"/>
      <c r="D44" s="193" t="s">
        <v>46</v>
      </c>
      <c r="E44" s="193">
        <v>1</v>
      </c>
      <c r="F44" s="209"/>
      <c r="G44" s="210"/>
      <c r="H44" s="207"/>
      <c r="I44" s="207"/>
      <c r="J44" s="207"/>
      <c r="K44" s="211"/>
      <c r="L44" s="211"/>
      <c r="M44" s="208"/>
      <c r="N44" s="208"/>
      <c r="O44" s="208"/>
      <c r="P44" s="208"/>
      <c r="Q44" s="20"/>
      <c r="R44" s="20"/>
      <c r="S44" s="20"/>
    </row>
    <row r="45" spans="1:19" ht="12.75" customHeight="1">
      <c r="A45" s="175">
        <f t="shared" si="0"/>
        <v>28</v>
      </c>
      <c r="B45" s="284" t="s">
        <v>75</v>
      </c>
      <c r="C45" s="192" t="s">
        <v>105</v>
      </c>
      <c r="D45" s="285" t="s">
        <v>46</v>
      </c>
      <c r="E45" s="285">
        <v>10</v>
      </c>
      <c r="F45" s="209"/>
      <c r="G45" s="210"/>
      <c r="H45" s="207"/>
      <c r="I45" s="207"/>
      <c r="J45" s="207"/>
      <c r="K45" s="211"/>
      <c r="L45" s="211"/>
      <c r="M45" s="208"/>
      <c r="N45" s="208"/>
      <c r="O45" s="208"/>
      <c r="P45" s="208"/>
      <c r="Q45" s="20"/>
      <c r="R45" s="20"/>
      <c r="S45" s="20"/>
    </row>
    <row r="46" spans="1:19" ht="16.5">
      <c r="A46" s="175">
        <f t="shared" si="0"/>
        <v>29</v>
      </c>
      <c r="B46" s="284"/>
      <c r="C46" s="192" t="s">
        <v>106</v>
      </c>
      <c r="D46" s="285"/>
      <c r="E46" s="285"/>
      <c r="F46" s="209"/>
      <c r="G46" s="210"/>
      <c r="H46" s="207"/>
      <c r="I46" s="207"/>
      <c r="J46" s="207"/>
      <c r="K46" s="211"/>
      <c r="L46" s="211"/>
      <c r="M46" s="208"/>
      <c r="N46" s="208"/>
      <c r="O46" s="208"/>
      <c r="P46" s="208"/>
      <c r="Q46" s="20"/>
      <c r="R46" s="20"/>
      <c r="S46" s="20"/>
    </row>
    <row r="47" spans="1:19" ht="12.75" customHeight="1">
      <c r="A47" s="175">
        <f t="shared" si="0"/>
        <v>30</v>
      </c>
      <c r="B47" s="284" t="s">
        <v>107</v>
      </c>
      <c r="C47" s="192" t="s">
        <v>78</v>
      </c>
      <c r="D47" s="285" t="s">
        <v>46</v>
      </c>
      <c r="E47" s="285">
        <v>2</v>
      </c>
      <c r="F47" s="209"/>
      <c r="G47" s="210"/>
      <c r="H47" s="207"/>
      <c r="I47" s="207"/>
      <c r="J47" s="207"/>
      <c r="K47" s="211"/>
      <c r="L47" s="211"/>
      <c r="M47" s="208"/>
      <c r="N47" s="208"/>
      <c r="O47" s="208"/>
      <c r="P47" s="208"/>
      <c r="Q47" s="20"/>
      <c r="R47" s="20"/>
      <c r="S47" s="20"/>
    </row>
    <row r="48" spans="1:19" ht="25.5">
      <c r="A48" s="175">
        <f t="shared" si="0"/>
        <v>31</v>
      </c>
      <c r="B48" s="284"/>
      <c r="C48" s="192" t="s">
        <v>79</v>
      </c>
      <c r="D48" s="285"/>
      <c r="E48" s="285"/>
      <c r="F48" s="209"/>
      <c r="G48" s="210"/>
      <c r="H48" s="207"/>
      <c r="I48" s="207"/>
      <c r="J48" s="207"/>
      <c r="K48" s="211"/>
      <c r="L48" s="211"/>
      <c r="M48" s="208"/>
      <c r="N48" s="208"/>
      <c r="O48" s="208"/>
      <c r="P48" s="208"/>
      <c r="Q48" s="20"/>
      <c r="R48" s="20"/>
      <c r="S48" s="20"/>
    </row>
    <row r="49" spans="1:19" ht="38.25">
      <c r="A49" s="175">
        <f t="shared" si="0"/>
        <v>32</v>
      </c>
      <c r="B49" s="177" t="s">
        <v>95</v>
      </c>
      <c r="C49" s="192" t="s">
        <v>108</v>
      </c>
      <c r="D49" s="193" t="s">
        <v>46</v>
      </c>
      <c r="E49" s="193">
        <v>1</v>
      </c>
      <c r="F49" s="209"/>
      <c r="G49" s="210"/>
      <c r="H49" s="207"/>
      <c r="I49" s="207"/>
      <c r="J49" s="207"/>
      <c r="K49" s="211"/>
      <c r="L49" s="211"/>
      <c r="M49" s="208"/>
      <c r="N49" s="208"/>
      <c r="O49" s="208"/>
      <c r="P49" s="208"/>
      <c r="Q49" s="20"/>
      <c r="R49" s="20"/>
      <c r="S49" s="20"/>
    </row>
    <row r="50" spans="1:19" ht="16.5">
      <c r="A50" s="175">
        <f t="shared" si="0"/>
        <v>33</v>
      </c>
      <c r="B50" s="177" t="s">
        <v>97</v>
      </c>
      <c r="C50" s="192" t="s">
        <v>109</v>
      </c>
      <c r="D50" s="193" t="s">
        <v>46</v>
      </c>
      <c r="E50" s="193">
        <v>1</v>
      </c>
      <c r="F50" s="209"/>
      <c r="G50" s="210"/>
      <c r="H50" s="207"/>
      <c r="I50" s="207"/>
      <c r="J50" s="207"/>
      <c r="K50" s="211"/>
      <c r="L50" s="211"/>
      <c r="M50" s="208"/>
      <c r="N50" s="208"/>
      <c r="O50" s="208"/>
      <c r="P50" s="208"/>
      <c r="Q50" s="20"/>
      <c r="R50" s="20"/>
      <c r="S50" s="20"/>
    </row>
    <row r="51" spans="1:19" ht="16.5">
      <c r="A51" s="175">
        <f t="shared" si="0"/>
        <v>34</v>
      </c>
      <c r="B51" s="177" t="s">
        <v>87</v>
      </c>
      <c r="C51" s="192" t="s">
        <v>88</v>
      </c>
      <c r="D51" s="193" t="s">
        <v>46</v>
      </c>
      <c r="E51" s="193">
        <v>2</v>
      </c>
      <c r="F51" s="209"/>
      <c r="G51" s="210"/>
      <c r="H51" s="207"/>
      <c r="I51" s="207"/>
      <c r="J51" s="207"/>
      <c r="K51" s="211"/>
      <c r="L51" s="211"/>
      <c r="M51" s="208"/>
      <c r="N51" s="208"/>
      <c r="O51" s="208"/>
      <c r="P51" s="208"/>
      <c r="Q51" s="20"/>
      <c r="R51" s="20"/>
      <c r="S51" s="20"/>
    </row>
    <row r="52" spans="1:19" ht="16.5">
      <c r="A52" s="175">
        <f t="shared" si="0"/>
        <v>35</v>
      </c>
      <c r="B52" s="177" t="s">
        <v>71</v>
      </c>
      <c r="C52" s="192" t="s">
        <v>110</v>
      </c>
      <c r="D52" s="193" t="s">
        <v>46</v>
      </c>
      <c r="E52" s="193">
        <v>6</v>
      </c>
      <c r="F52" s="209"/>
      <c r="G52" s="210"/>
      <c r="H52" s="207"/>
      <c r="I52" s="207"/>
      <c r="J52" s="207"/>
      <c r="K52" s="211"/>
      <c r="L52" s="211"/>
      <c r="M52" s="208"/>
      <c r="N52" s="208"/>
      <c r="O52" s="208"/>
      <c r="P52" s="208"/>
      <c r="Q52" s="20"/>
      <c r="R52" s="20"/>
      <c r="S52" s="20"/>
    </row>
    <row r="53" spans="1:19" ht="16.5">
      <c r="A53" s="175">
        <f t="shared" si="0"/>
        <v>36</v>
      </c>
      <c r="B53" s="177" t="s">
        <v>92</v>
      </c>
      <c r="C53" s="192"/>
      <c r="D53" s="193" t="s">
        <v>46</v>
      </c>
      <c r="E53" s="193">
        <v>1</v>
      </c>
      <c r="F53" s="209"/>
      <c r="G53" s="210"/>
      <c r="H53" s="207"/>
      <c r="I53" s="207"/>
      <c r="J53" s="207"/>
      <c r="K53" s="211"/>
      <c r="L53" s="211"/>
      <c r="M53" s="208"/>
      <c r="N53" s="208"/>
      <c r="O53" s="208"/>
      <c r="P53" s="208"/>
      <c r="Q53" s="20"/>
      <c r="R53" s="20"/>
      <c r="S53" s="20"/>
    </row>
    <row r="54" spans="1:19" ht="12.75" customHeight="1">
      <c r="A54" s="175">
        <f t="shared" si="0"/>
        <v>37</v>
      </c>
      <c r="B54" s="284" t="s">
        <v>107</v>
      </c>
      <c r="C54" s="192" t="s">
        <v>78</v>
      </c>
      <c r="D54" s="285" t="s">
        <v>46</v>
      </c>
      <c r="E54" s="285">
        <v>2</v>
      </c>
      <c r="F54" s="209"/>
      <c r="G54" s="210"/>
      <c r="H54" s="207"/>
      <c r="I54" s="207"/>
      <c r="J54" s="207"/>
      <c r="K54" s="211"/>
      <c r="L54" s="211"/>
      <c r="M54" s="208"/>
      <c r="N54" s="208"/>
      <c r="O54" s="208"/>
      <c r="P54" s="208"/>
      <c r="Q54" s="20"/>
      <c r="R54" s="20"/>
      <c r="S54" s="20"/>
    </row>
    <row r="55" spans="1:19" ht="25.5">
      <c r="A55" s="175">
        <f t="shared" si="0"/>
        <v>38</v>
      </c>
      <c r="B55" s="284"/>
      <c r="C55" s="192" t="s">
        <v>79</v>
      </c>
      <c r="D55" s="285"/>
      <c r="E55" s="285"/>
      <c r="F55" s="209"/>
      <c r="G55" s="210"/>
      <c r="H55" s="207"/>
      <c r="I55" s="207"/>
      <c r="J55" s="207"/>
      <c r="K55" s="211"/>
      <c r="L55" s="211"/>
      <c r="M55" s="208"/>
      <c r="N55" s="208"/>
      <c r="O55" s="208"/>
      <c r="P55" s="208"/>
      <c r="Q55" s="20"/>
      <c r="R55" s="20"/>
      <c r="S55" s="20"/>
    </row>
    <row r="56" spans="1:19" ht="12.75" customHeight="1">
      <c r="A56" s="175">
        <f t="shared" si="0"/>
        <v>39</v>
      </c>
      <c r="B56" s="284" t="s">
        <v>75</v>
      </c>
      <c r="C56" s="192" t="s">
        <v>76</v>
      </c>
      <c r="D56" s="285" t="s">
        <v>46</v>
      </c>
      <c r="E56" s="285">
        <v>2</v>
      </c>
      <c r="F56" s="209"/>
      <c r="G56" s="210"/>
      <c r="H56" s="207"/>
      <c r="I56" s="207"/>
      <c r="J56" s="207"/>
      <c r="K56" s="211"/>
      <c r="L56" s="211"/>
      <c r="M56" s="208"/>
      <c r="N56" s="208"/>
      <c r="O56" s="208"/>
      <c r="P56" s="208"/>
      <c r="Q56" s="20"/>
      <c r="R56" s="20"/>
      <c r="S56" s="20"/>
    </row>
    <row r="57" spans="1:19" ht="16.5">
      <c r="A57" s="175">
        <f t="shared" si="0"/>
        <v>40</v>
      </c>
      <c r="B57" s="284"/>
      <c r="C57" s="192" t="s">
        <v>77</v>
      </c>
      <c r="D57" s="285"/>
      <c r="E57" s="285"/>
      <c r="F57" s="209"/>
      <c r="G57" s="210"/>
      <c r="H57" s="207"/>
      <c r="I57" s="207"/>
      <c r="J57" s="207"/>
      <c r="K57" s="211"/>
      <c r="L57" s="211"/>
      <c r="M57" s="208"/>
      <c r="N57" s="208"/>
      <c r="O57" s="208"/>
      <c r="P57" s="208"/>
      <c r="Q57" s="20"/>
      <c r="R57" s="20"/>
      <c r="S57" s="20"/>
    </row>
    <row r="58" spans="1:19" ht="16.5">
      <c r="A58" s="175"/>
      <c r="B58" s="178" t="s">
        <v>111</v>
      </c>
      <c r="C58" s="192"/>
      <c r="D58" s="193"/>
      <c r="E58" s="193"/>
      <c r="F58" s="209"/>
      <c r="G58" s="210"/>
      <c r="H58" s="207"/>
      <c r="I58" s="207"/>
      <c r="J58" s="207"/>
      <c r="K58" s="211"/>
      <c r="L58" s="211"/>
      <c r="M58" s="208"/>
      <c r="N58" s="208"/>
      <c r="O58" s="208"/>
      <c r="P58" s="208"/>
      <c r="Q58" s="20"/>
      <c r="R58" s="20"/>
      <c r="S58" s="20"/>
    </row>
    <row r="59" spans="1:19" ht="31.5">
      <c r="A59" s="175">
        <v>41</v>
      </c>
      <c r="B59" s="179" t="s">
        <v>112</v>
      </c>
      <c r="C59" s="197"/>
      <c r="D59" s="198" t="s">
        <v>46</v>
      </c>
      <c r="E59" s="198">
        <v>30</v>
      </c>
      <c r="F59" s="209"/>
      <c r="G59" s="210"/>
      <c r="H59" s="207"/>
      <c r="I59" s="207"/>
      <c r="J59" s="207"/>
      <c r="K59" s="211"/>
      <c r="L59" s="211"/>
      <c r="M59" s="208"/>
      <c r="N59" s="208"/>
      <c r="O59" s="208"/>
      <c r="P59" s="208"/>
      <c r="Q59" s="20"/>
      <c r="R59" s="20"/>
      <c r="S59" s="20"/>
    </row>
    <row r="60" spans="1:19" ht="25.5">
      <c r="A60" s="175">
        <f t="shared" si="0"/>
        <v>42</v>
      </c>
      <c r="B60" s="177" t="s">
        <v>113</v>
      </c>
      <c r="C60" s="192" t="s">
        <v>114</v>
      </c>
      <c r="D60" s="193" t="s">
        <v>46</v>
      </c>
      <c r="E60" s="193">
        <v>30</v>
      </c>
      <c r="F60" s="209"/>
      <c r="G60" s="210"/>
      <c r="H60" s="207"/>
      <c r="I60" s="207"/>
      <c r="J60" s="207"/>
      <c r="K60" s="211"/>
      <c r="L60" s="211"/>
      <c r="M60" s="208"/>
      <c r="N60" s="208"/>
      <c r="O60" s="208"/>
      <c r="P60" s="208"/>
      <c r="Q60" s="20"/>
      <c r="R60" s="20"/>
      <c r="S60" s="20"/>
    </row>
    <row r="61" spans="1:19" ht="16.5">
      <c r="A61" s="175">
        <f t="shared" si="0"/>
        <v>43</v>
      </c>
      <c r="B61" s="177" t="s">
        <v>115</v>
      </c>
      <c r="C61" s="192"/>
      <c r="D61" s="193" t="s">
        <v>46</v>
      </c>
      <c r="E61" s="193">
        <v>30</v>
      </c>
      <c r="F61" s="209"/>
      <c r="G61" s="210"/>
      <c r="H61" s="207"/>
      <c r="I61" s="207"/>
      <c r="J61" s="207"/>
      <c r="K61" s="211"/>
      <c r="L61" s="211"/>
      <c r="M61" s="208"/>
      <c r="N61" s="208"/>
      <c r="O61" s="208"/>
      <c r="P61" s="208"/>
      <c r="Q61" s="20"/>
      <c r="R61" s="20"/>
      <c r="S61" s="20"/>
    </row>
    <row r="62" spans="1:19" ht="16.5">
      <c r="A62" s="175">
        <f t="shared" si="0"/>
        <v>44</v>
      </c>
      <c r="B62" s="177" t="s">
        <v>116</v>
      </c>
      <c r="C62" s="192"/>
      <c r="D62" s="193" t="s">
        <v>46</v>
      </c>
      <c r="E62" s="193">
        <v>30</v>
      </c>
      <c r="F62" s="209"/>
      <c r="G62" s="210"/>
      <c r="H62" s="207"/>
      <c r="I62" s="207"/>
      <c r="J62" s="207"/>
      <c r="K62" s="211"/>
      <c r="L62" s="211"/>
      <c r="M62" s="208"/>
      <c r="N62" s="208"/>
      <c r="O62" s="208"/>
      <c r="P62" s="208"/>
      <c r="Q62" s="20"/>
      <c r="R62" s="20"/>
      <c r="S62" s="20"/>
    </row>
    <row r="63" spans="1:19" ht="16.5">
      <c r="A63" s="175">
        <f t="shared" si="0"/>
        <v>45</v>
      </c>
      <c r="B63" s="177" t="s">
        <v>92</v>
      </c>
      <c r="C63" s="192"/>
      <c r="D63" s="193" t="s">
        <v>46</v>
      </c>
      <c r="E63" s="193">
        <v>30</v>
      </c>
      <c r="F63" s="209"/>
      <c r="G63" s="210"/>
      <c r="H63" s="207"/>
      <c r="I63" s="207"/>
      <c r="J63" s="207"/>
      <c r="K63" s="211"/>
      <c r="L63" s="211"/>
      <c r="M63" s="208"/>
      <c r="N63" s="208"/>
      <c r="O63" s="208"/>
      <c r="P63" s="208"/>
      <c r="Q63" s="20"/>
      <c r="R63" s="20"/>
      <c r="S63" s="20"/>
    </row>
    <row r="64" spans="1:19" ht="16.5">
      <c r="A64" s="175">
        <f t="shared" si="0"/>
        <v>46</v>
      </c>
      <c r="B64" s="177" t="s">
        <v>102</v>
      </c>
      <c r="C64" s="192" t="s">
        <v>117</v>
      </c>
      <c r="D64" s="193" t="s">
        <v>46</v>
      </c>
      <c r="E64" s="193">
        <v>30</v>
      </c>
      <c r="F64" s="209"/>
      <c r="G64" s="210"/>
      <c r="H64" s="207"/>
      <c r="I64" s="207"/>
      <c r="J64" s="207"/>
      <c r="K64" s="211"/>
      <c r="L64" s="211"/>
      <c r="M64" s="208"/>
      <c r="N64" s="208"/>
      <c r="O64" s="208"/>
      <c r="P64" s="208"/>
      <c r="Q64" s="20"/>
      <c r="R64" s="20"/>
      <c r="S64" s="20"/>
    </row>
    <row r="65" spans="1:19" ht="25.5">
      <c r="A65" s="175">
        <f t="shared" si="0"/>
        <v>47</v>
      </c>
      <c r="B65" s="177" t="s">
        <v>118</v>
      </c>
      <c r="C65" s="192" t="s">
        <v>119</v>
      </c>
      <c r="D65" s="193" t="s">
        <v>46</v>
      </c>
      <c r="E65" s="193">
        <v>30</v>
      </c>
      <c r="F65" s="209"/>
      <c r="G65" s="210"/>
      <c r="H65" s="207"/>
      <c r="I65" s="207"/>
      <c r="J65" s="207"/>
      <c r="K65" s="211"/>
      <c r="L65" s="211"/>
      <c r="M65" s="208"/>
      <c r="N65" s="208"/>
      <c r="O65" s="208"/>
      <c r="P65" s="208"/>
      <c r="Q65" s="20"/>
      <c r="R65" s="20"/>
      <c r="S65" s="20"/>
    </row>
    <row r="66" spans="1:19" ht="16.5">
      <c r="A66" s="175">
        <f t="shared" si="0"/>
        <v>48</v>
      </c>
      <c r="B66" s="177" t="s">
        <v>120</v>
      </c>
      <c r="C66" s="192" t="s">
        <v>121</v>
      </c>
      <c r="D66" s="193" t="s">
        <v>46</v>
      </c>
      <c r="E66" s="193">
        <v>30</v>
      </c>
      <c r="F66" s="209"/>
      <c r="G66" s="210"/>
      <c r="H66" s="207"/>
      <c r="I66" s="207"/>
      <c r="J66" s="207"/>
      <c r="K66" s="211"/>
      <c r="L66" s="211"/>
      <c r="M66" s="208"/>
      <c r="N66" s="208"/>
      <c r="O66" s="208"/>
      <c r="P66" s="208"/>
      <c r="Q66" s="20"/>
      <c r="R66" s="20"/>
      <c r="S66" s="20"/>
    </row>
    <row r="67" spans="1:19" ht="25.5">
      <c r="A67" s="175">
        <f t="shared" si="0"/>
        <v>49</v>
      </c>
      <c r="B67" s="177" t="s">
        <v>93</v>
      </c>
      <c r="C67" s="192" t="s">
        <v>122</v>
      </c>
      <c r="D67" s="193" t="s">
        <v>44</v>
      </c>
      <c r="E67" s="193">
        <v>250</v>
      </c>
      <c r="F67" s="209"/>
      <c r="G67" s="210"/>
      <c r="H67" s="207"/>
      <c r="I67" s="207"/>
      <c r="J67" s="207"/>
      <c r="K67" s="211"/>
      <c r="L67" s="211"/>
      <c r="M67" s="208"/>
      <c r="N67" s="208"/>
      <c r="O67" s="208"/>
      <c r="P67" s="208"/>
      <c r="Q67" s="20"/>
      <c r="R67" s="20"/>
      <c r="S67" s="20"/>
    </row>
    <row r="68" spans="1:19" ht="25.5">
      <c r="A68" s="175">
        <f t="shared" si="0"/>
        <v>50</v>
      </c>
      <c r="B68" s="177" t="s">
        <v>93</v>
      </c>
      <c r="C68" s="192" t="s">
        <v>123</v>
      </c>
      <c r="D68" s="193" t="s">
        <v>44</v>
      </c>
      <c r="E68" s="193">
        <v>1004</v>
      </c>
      <c r="F68" s="209"/>
      <c r="G68" s="210"/>
      <c r="H68" s="207"/>
      <c r="I68" s="207"/>
      <c r="J68" s="207"/>
      <c r="K68" s="211"/>
      <c r="L68" s="211"/>
      <c r="M68" s="208"/>
      <c r="N68" s="208"/>
      <c r="O68" s="208"/>
      <c r="P68" s="208"/>
      <c r="Q68" s="20"/>
      <c r="R68" s="20"/>
      <c r="S68" s="20"/>
    </row>
    <row r="69" spans="1:19" ht="25.5">
      <c r="A69" s="175">
        <f t="shared" si="0"/>
        <v>51</v>
      </c>
      <c r="B69" s="177" t="s">
        <v>93</v>
      </c>
      <c r="C69" s="192" t="s">
        <v>124</v>
      </c>
      <c r="D69" s="193" t="s">
        <v>44</v>
      </c>
      <c r="E69" s="193">
        <v>160</v>
      </c>
      <c r="F69" s="209"/>
      <c r="G69" s="210"/>
      <c r="H69" s="207"/>
      <c r="I69" s="207"/>
      <c r="J69" s="207"/>
      <c r="K69" s="211"/>
      <c r="L69" s="211"/>
      <c r="M69" s="208"/>
      <c r="N69" s="208"/>
      <c r="O69" s="208"/>
      <c r="P69" s="208"/>
      <c r="Q69" s="20"/>
      <c r="R69" s="20"/>
      <c r="S69" s="20"/>
    </row>
    <row r="70" spans="1:19" ht="12.75" customHeight="1">
      <c r="A70" s="175">
        <f t="shared" si="0"/>
        <v>52</v>
      </c>
      <c r="B70" s="284" t="s">
        <v>75</v>
      </c>
      <c r="C70" s="192" t="s">
        <v>105</v>
      </c>
      <c r="D70" s="285" t="s">
        <v>46</v>
      </c>
      <c r="E70" s="285">
        <v>117</v>
      </c>
      <c r="F70" s="209"/>
      <c r="G70" s="210"/>
      <c r="H70" s="207"/>
      <c r="I70" s="207"/>
      <c r="J70" s="207"/>
      <c r="K70" s="211"/>
      <c r="L70" s="211"/>
      <c r="M70" s="208"/>
      <c r="N70" s="208"/>
      <c r="O70" s="208"/>
      <c r="P70" s="208"/>
      <c r="Q70" s="20"/>
      <c r="R70" s="20"/>
      <c r="S70" s="20"/>
    </row>
    <row r="71" spans="1:19" ht="16.5">
      <c r="A71" s="175">
        <f t="shared" si="0"/>
        <v>53</v>
      </c>
      <c r="B71" s="284"/>
      <c r="C71" s="192" t="s">
        <v>106</v>
      </c>
      <c r="D71" s="285"/>
      <c r="E71" s="285"/>
      <c r="F71" s="209"/>
      <c r="G71" s="210"/>
      <c r="H71" s="207"/>
      <c r="I71" s="207"/>
      <c r="J71" s="207"/>
      <c r="K71" s="211"/>
      <c r="L71" s="211"/>
      <c r="M71" s="208"/>
      <c r="N71" s="208"/>
      <c r="O71" s="208"/>
      <c r="P71" s="208"/>
      <c r="Q71" s="20"/>
      <c r="R71" s="20"/>
      <c r="S71" s="20"/>
    </row>
    <row r="72" spans="1:19" ht="38.25">
      <c r="A72" s="175">
        <f t="shared" si="0"/>
        <v>54</v>
      </c>
      <c r="B72" s="177" t="s">
        <v>125</v>
      </c>
      <c r="C72" s="192" t="s">
        <v>126</v>
      </c>
      <c r="D72" s="193" t="s">
        <v>44</v>
      </c>
      <c r="E72" s="193">
        <v>882</v>
      </c>
      <c r="F72" s="209"/>
      <c r="G72" s="210"/>
      <c r="H72" s="207"/>
      <c r="I72" s="207"/>
      <c r="J72" s="207"/>
      <c r="K72" s="211"/>
      <c r="L72" s="211"/>
      <c r="M72" s="208"/>
      <c r="N72" s="208"/>
      <c r="O72" s="208"/>
      <c r="P72" s="208"/>
      <c r="Q72" s="20"/>
      <c r="R72" s="20"/>
      <c r="S72" s="20"/>
    </row>
    <row r="73" spans="1:19" ht="25.5">
      <c r="A73" s="175">
        <f t="shared" si="0"/>
        <v>55</v>
      </c>
      <c r="B73" s="177" t="s">
        <v>127</v>
      </c>
      <c r="C73" s="192" t="s">
        <v>128</v>
      </c>
      <c r="D73" s="193" t="s">
        <v>129</v>
      </c>
      <c r="E73" s="193">
        <v>5</v>
      </c>
      <c r="F73" s="209"/>
      <c r="G73" s="210"/>
      <c r="H73" s="207"/>
      <c r="I73" s="207"/>
      <c r="J73" s="207"/>
      <c r="K73" s="211"/>
      <c r="L73" s="211"/>
      <c r="M73" s="208"/>
      <c r="N73" s="208"/>
      <c r="O73" s="208"/>
      <c r="P73" s="208"/>
      <c r="Q73" s="20"/>
      <c r="R73" s="20"/>
      <c r="S73" s="20"/>
    </row>
    <row r="74" spans="1:19" ht="16.5">
      <c r="A74" s="175"/>
      <c r="B74" s="178" t="s">
        <v>130</v>
      </c>
      <c r="C74" s="192"/>
      <c r="D74" s="193"/>
      <c r="E74" s="193"/>
      <c r="F74" s="209"/>
      <c r="G74" s="210"/>
      <c r="H74" s="207"/>
      <c r="I74" s="207"/>
      <c r="J74" s="207"/>
      <c r="K74" s="211"/>
      <c r="L74" s="211"/>
      <c r="M74" s="208"/>
      <c r="N74" s="208"/>
      <c r="O74" s="208"/>
      <c r="P74" s="208"/>
      <c r="Q74" s="20"/>
      <c r="R74" s="20"/>
      <c r="S74" s="20"/>
    </row>
    <row r="75" spans="1:19" ht="25.5">
      <c r="A75" s="175">
        <v>56</v>
      </c>
      <c r="B75" s="177" t="s">
        <v>93</v>
      </c>
      <c r="C75" s="192" t="s">
        <v>131</v>
      </c>
      <c r="D75" s="193" t="s">
        <v>44</v>
      </c>
      <c r="E75" s="193">
        <v>360</v>
      </c>
      <c r="F75" s="209"/>
      <c r="G75" s="210"/>
      <c r="H75" s="207"/>
      <c r="I75" s="207"/>
      <c r="J75" s="207"/>
      <c r="K75" s="211"/>
      <c r="L75" s="211"/>
      <c r="M75" s="208"/>
      <c r="N75" s="208"/>
      <c r="O75" s="208"/>
      <c r="P75" s="208"/>
      <c r="Q75" s="20"/>
      <c r="R75" s="20"/>
      <c r="S75" s="20"/>
    </row>
    <row r="76" spans="1:19" ht="25.5">
      <c r="A76" s="175">
        <f t="shared" si="0"/>
        <v>57</v>
      </c>
      <c r="B76" s="177" t="s">
        <v>93</v>
      </c>
      <c r="C76" s="192" t="s">
        <v>132</v>
      </c>
      <c r="D76" s="193" t="s">
        <v>44</v>
      </c>
      <c r="E76" s="193">
        <v>60</v>
      </c>
      <c r="F76" s="209"/>
      <c r="G76" s="210"/>
      <c r="H76" s="207"/>
      <c r="I76" s="207"/>
      <c r="J76" s="207"/>
      <c r="K76" s="211"/>
      <c r="L76" s="211"/>
      <c r="M76" s="208"/>
      <c r="N76" s="208"/>
      <c r="O76" s="208"/>
      <c r="P76" s="208"/>
      <c r="Q76" s="20"/>
      <c r="R76" s="20"/>
      <c r="S76" s="20"/>
    </row>
    <row r="77" spans="1:19" ht="38.25">
      <c r="A77" s="175">
        <f t="shared" si="0"/>
        <v>58</v>
      </c>
      <c r="B77" s="177" t="s">
        <v>93</v>
      </c>
      <c r="C77" s="192" t="s">
        <v>133</v>
      </c>
      <c r="D77" s="193" t="s">
        <v>44</v>
      </c>
      <c r="E77" s="193">
        <v>132</v>
      </c>
      <c r="F77" s="209"/>
      <c r="G77" s="210"/>
      <c r="H77" s="207"/>
      <c r="I77" s="207"/>
      <c r="J77" s="207"/>
      <c r="K77" s="211"/>
      <c r="L77" s="211"/>
      <c r="M77" s="208"/>
      <c r="N77" s="208"/>
      <c r="O77" s="208"/>
      <c r="P77" s="208"/>
      <c r="Q77" s="20"/>
      <c r="R77" s="20"/>
      <c r="S77" s="20"/>
    </row>
    <row r="78" spans="1:19" ht="51">
      <c r="A78" s="175">
        <f t="shared" si="0"/>
        <v>59</v>
      </c>
      <c r="B78" s="177" t="s">
        <v>125</v>
      </c>
      <c r="C78" s="192" t="s">
        <v>134</v>
      </c>
      <c r="D78" s="193" t="s">
        <v>44</v>
      </c>
      <c r="E78" s="193">
        <v>326</v>
      </c>
      <c r="F78" s="209"/>
      <c r="G78" s="210"/>
      <c r="H78" s="207"/>
      <c r="I78" s="207"/>
      <c r="J78" s="207"/>
      <c r="K78" s="211"/>
      <c r="L78" s="211"/>
      <c r="M78" s="208"/>
      <c r="N78" s="208"/>
      <c r="O78" s="208"/>
      <c r="P78" s="208"/>
      <c r="Q78" s="20"/>
      <c r="R78" s="20"/>
      <c r="S78" s="20"/>
    </row>
    <row r="79" spans="1:19" ht="38.25">
      <c r="A79" s="175">
        <f t="shared" si="0"/>
        <v>60</v>
      </c>
      <c r="B79" s="177" t="s">
        <v>125</v>
      </c>
      <c r="C79" s="192" t="s">
        <v>126</v>
      </c>
      <c r="D79" s="193" t="s">
        <v>44</v>
      </c>
      <c r="E79" s="193">
        <v>50</v>
      </c>
      <c r="F79" s="209"/>
      <c r="G79" s="210"/>
      <c r="H79" s="207"/>
      <c r="I79" s="207"/>
      <c r="J79" s="207"/>
      <c r="K79" s="211"/>
      <c r="L79" s="211"/>
      <c r="M79" s="208"/>
      <c r="N79" s="208"/>
      <c r="O79" s="208"/>
      <c r="P79" s="208"/>
      <c r="Q79" s="20"/>
      <c r="R79" s="20"/>
      <c r="S79" s="20"/>
    </row>
    <row r="80" spans="1:19" ht="25.5">
      <c r="A80" s="175">
        <f t="shared" si="0"/>
        <v>61</v>
      </c>
      <c r="B80" s="177" t="s">
        <v>127</v>
      </c>
      <c r="C80" s="192" t="s">
        <v>128</v>
      </c>
      <c r="D80" s="193" t="s">
        <v>129</v>
      </c>
      <c r="E80" s="193">
        <v>2</v>
      </c>
      <c r="F80" s="209"/>
      <c r="G80" s="210"/>
      <c r="H80" s="207"/>
      <c r="I80" s="207"/>
      <c r="J80" s="207"/>
      <c r="K80" s="211"/>
      <c r="L80" s="211"/>
      <c r="M80" s="208"/>
      <c r="N80" s="208"/>
      <c r="O80" s="208"/>
      <c r="P80" s="208"/>
      <c r="Q80" s="20"/>
      <c r="R80" s="20"/>
      <c r="S80" s="20"/>
    </row>
    <row r="81" spans="1:19" ht="31.5">
      <c r="A81" s="175">
        <f t="shared" si="0"/>
        <v>62</v>
      </c>
      <c r="B81" s="177" t="s">
        <v>135</v>
      </c>
      <c r="C81" s="193" t="s">
        <v>136</v>
      </c>
      <c r="D81" s="193" t="s">
        <v>46</v>
      </c>
      <c r="E81" s="193">
        <v>3</v>
      </c>
      <c r="F81" s="209"/>
      <c r="G81" s="210"/>
      <c r="H81" s="207"/>
      <c r="I81" s="207"/>
      <c r="J81" s="207"/>
      <c r="K81" s="211"/>
      <c r="L81" s="211"/>
      <c r="M81" s="208"/>
      <c r="N81" s="208"/>
      <c r="O81" s="208"/>
      <c r="P81" s="208"/>
      <c r="Q81" s="20"/>
      <c r="R81" s="20"/>
      <c r="S81" s="20"/>
    </row>
    <row r="82" spans="1:19" ht="16.5">
      <c r="A82" s="175"/>
      <c r="B82" s="178" t="s">
        <v>137</v>
      </c>
      <c r="C82" s="192"/>
      <c r="D82" s="193"/>
      <c r="E82" s="193"/>
      <c r="F82" s="209"/>
      <c r="G82" s="210"/>
      <c r="H82" s="207"/>
      <c r="I82" s="207"/>
      <c r="J82" s="207"/>
      <c r="K82" s="211"/>
      <c r="L82" s="211"/>
      <c r="M82" s="208"/>
      <c r="N82" s="208"/>
      <c r="O82" s="208"/>
      <c r="P82" s="208"/>
      <c r="Q82" s="20"/>
      <c r="R82" s="20"/>
      <c r="S82" s="20"/>
    </row>
    <row r="83" spans="1:19" ht="16.5">
      <c r="A83" s="175">
        <v>63</v>
      </c>
      <c r="B83" s="180" t="s">
        <v>138</v>
      </c>
      <c r="C83" s="199">
        <v>5021103</v>
      </c>
      <c r="D83" s="199" t="s">
        <v>44</v>
      </c>
      <c r="E83" s="199">
        <v>20</v>
      </c>
      <c r="F83" s="209"/>
      <c r="G83" s="210"/>
      <c r="H83" s="207"/>
      <c r="I83" s="207"/>
      <c r="J83" s="207"/>
      <c r="K83" s="211"/>
      <c r="L83" s="211"/>
      <c r="M83" s="208"/>
      <c r="N83" s="208"/>
      <c r="O83" s="208"/>
      <c r="P83" s="208"/>
      <c r="Q83" s="20"/>
      <c r="R83" s="20"/>
      <c r="S83" s="20"/>
    </row>
    <row r="84" spans="1:19" ht="16.5">
      <c r="A84" s="175">
        <f aca="true" t="shared" si="1" ref="A84:A100">+A83+1</f>
        <v>64</v>
      </c>
      <c r="B84" s="180" t="s">
        <v>139</v>
      </c>
      <c r="C84" s="199">
        <v>5020336</v>
      </c>
      <c r="D84" s="199" t="s">
        <v>44</v>
      </c>
      <c r="E84" s="199">
        <v>264</v>
      </c>
      <c r="F84" s="209"/>
      <c r="G84" s="210"/>
      <c r="H84" s="207"/>
      <c r="I84" s="207"/>
      <c r="J84" s="207"/>
      <c r="K84" s="211"/>
      <c r="L84" s="211"/>
      <c r="M84" s="208"/>
      <c r="N84" s="208"/>
      <c r="O84" s="208"/>
      <c r="P84" s="208"/>
      <c r="Q84" s="20"/>
      <c r="R84" s="20"/>
      <c r="S84" s="20"/>
    </row>
    <row r="85" spans="1:19" ht="16.5">
      <c r="A85" s="175">
        <f t="shared" si="1"/>
        <v>65</v>
      </c>
      <c r="B85" s="180" t="s">
        <v>140</v>
      </c>
      <c r="C85" s="199">
        <v>5000947</v>
      </c>
      <c r="D85" s="199" t="s">
        <v>129</v>
      </c>
      <c r="E85" s="199">
        <v>45</v>
      </c>
      <c r="F85" s="209"/>
      <c r="G85" s="210"/>
      <c r="H85" s="207"/>
      <c r="I85" s="207"/>
      <c r="J85" s="207"/>
      <c r="K85" s="211"/>
      <c r="L85" s="211"/>
      <c r="M85" s="208"/>
      <c r="N85" s="208"/>
      <c r="O85" s="208"/>
      <c r="P85" s="208"/>
      <c r="Q85" s="20"/>
      <c r="R85" s="20"/>
      <c r="S85" s="20"/>
    </row>
    <row r="86" spans="1:19" ht="16.5">
      <c r="A86" s="175">
        <f t="shared" si="1"/>
        <v>66</v>
      </c>
      <c r="B86" s="180" t="s">
        <v>141</v>
      </c>
      <c r="C86" s="199">
        <v>3041212</v>
      </c>
      <c r="D86" s="199" t="s">
        <v>129</v>
      </c>
      <c r="E86" s="199">
        <v>15</v>
      </c>
      <c r="F86" s="209"/>
      <c r="G86" s="210"/>
      <c r="H86" s="207"/>
      <c r="I86" s="207"/>
      <c r="J86" s="207"/>
      <c r="K86" s="211"/>
      <c r="L86" s="211"/>
      <c r="M86" s="208"/>
      <c r="N86" s="208"/>
      <c r="O86" s="208"/>
      <c r="P86" s="208"/>
      <c r="Q86" s="20"/>
      <c r="R86" s="20"/>
      <c r="S86" s="20"/>
    </row>
    <row r="87" spans="1:19" ht="31.5">
      <c r="A87" s="175">
        <f t="shared" si="1"/>
        <v>67</v>
      </c>
      <c r="B87" s="180" t="s">
        <v>142</v>
      </c>
      <c r="C87" s="199">
        <v>5001641</v>
      </c>
      <c r="D87" s="199" t="s">
        <v>129</v>
      </c>
      <c r="E87" s="199">
        <v>15</v>
      </c>
      <c r="F87" s="209"/>
      <c r="G87" s="210"/>
      <c r="H87" s="207"/>
      <c r="I87" s="207"/>
      <c r="J87" s="207"/>
      <c r="K87" s="211"/>
      <c r="L87" s="211"/>
      <c r="M87" s="208"/>
      <c r="N87" s="208"/>
      <c r="O87" s="208"/>
      <c r="P87" s="208"/>
      <c r="Q87" s="20"/>
      <c r="R87" s="20"/>
      <c r="S87" s="20"/>
    </row>
    <row r="88" spans="1:19" ht="31.5">
      <c r="A88" s="175">
        <f t="shared" si="1"/>
        <v>68</v>
      </c>
      <c r="B88" s="180" t="s">
        <v>143</v>
      </c>
      <c r="C88" s="199">
        <v>5312345</v>
      </c>
      <c r="D88" s="199" t="s">
        <v>129</v>
      </c>
      <c r="E88" s="199">
        <v>15</v>
      </c>
      <c r="F88" s="209"/>
      <c r="G88" s="210"/>
      <c r="H88" s="207"/>
      <c r="I88" s="207"/>
      <c r="J88" s="207"/>
      <c r="K88" s="211"/>
      <c r="L88" s="211"/>
      <c r="M88" s="208"/>
      <c r="N88" s="208"/>
      <c r="O88" s="208"/>
      <c r="P88" s="208"/>
      <c r="Q88" s="20"/>
      <c r="R88" s="20"/>
      <c r="S88" s="20"/>
    </row>
    <row r="89" spans="1:19" ht="16.5">
      <c r="A89" s="175">
        <f t="shared" si="1"/>
        <v>69</v>
      </c>
      <c r="B89" s="180" t="s">
        <v>144</v>
      </c>
      <c r="C89" s="199">
        <v>2360055</v>
      </c>
      <c r="D89" s="199" t="s">
        <v>129</v>
      </c>
      <c r="E89" s="199">
        <v>7</v>
      </c>
      <c r="F89" s="209"/>
      <c r="G89" s="210"/>
      <c r="H89" s="207"/>
      <c r="I89" s="207"/>
      <c r="J89" s="207"/>
      <c r="K89" s="211"/>
      <c r="L89" s="211"/>
      <c r="M89" s="208"/>
      <c r="N89" s="208"/>
      <c r="O89" s="208"/>
      <c r="P89" s="208"/>
      <c r="Q89" s="20"/>
      <c r="R89" s="20"/>
      <c r="S89" s="20"/>
    </row>
    <row r="90" spans="1:19" ht="16.5">
      <c r="A90" s="175"/>
      <c r="B90" s="178" t="s">
        <v>145</v>
      </c>
      <c r="C90" s="192"/>
      <c r="D90" s="193"/>
      <c r="E90" s="193"/>
      <c r="F90" s="209"/>
      <c r="G90" s="210"/>
      <c r="H90" s="207"/>
      <c r="I90" s="207"/>
      <c r="J90" s="207"/>
      <c r="K90" s="211"/>
      <c r="L90" s="211"/>
      <c r="M90" s="208"/>
      <c r="N90" s="208"/>
      <c r="O90" s="208"/>
      <c r="P90" s="208"/>
      <c r="Q90" s="20"/>
      <c r="R90" s="20"/>
      <c r="S90" s="20"/>
    </row>
    <row r="91" spans="1:19" ht="16.5">
      <c r="A91" s="175">
        <v>70</v>
      </c>
      <c r="B91" s="177" t="s">
        <v>146</v>
      </c>
      <c r="C91" s="192"/>
      <c r="D91" s="193" t="s">
        <v>44</v>
      </c>
      <c r="E91" s="193">
        <v>1548</v>
      </c>
      <c r="F91" s="209"/>
      <c r="G91" s="210"/>
      <c r="H91" s="207"/>
      <c r="I91" s="207"/>
      <c r="J91" s="207"/>
      <c r="K91" s="211"/>
      <c r="L91" s="211"/>
      <c r="M91" s="208"/>
      <c r="N91" s="208"/>
      <c r="O91" s="208"/>
      <c r="P91" s="208"/>
      <c r="Q91" s="20"/>
      <c r="R91" s="20"/>
      <c r="S91" s="20"/>
    </row>
    <row r="92" spans="1:19" ht="31.5">
      <c r="A92" s="175">
        <f t="shared" si="1"/>
        <v>71</v>
      </c>
      <c r="B92" s="177" t="s">
        <v>147</v>
      </c>
      <c r="C92" s="192"/>
      <c r="D92" s="193" t="s">
        <v>44</v>
      </c>
      <c r="E92" s="193">
        <v>264</v>
      </c>
      <c r="F92" s="209"/>
      <c r="G92" s="210"/>
      <c r="H92" s="207"/>
      <c r="I92" s="207"/>
      <c r="J92" s="207"/>
      <c r="K92" s="211"/>
      <c r="L92" s="211"/>
      <c r="M92" s="208"/>
      <c r="N92" s="208"/>
      <c r="O92" s="208"/>
      <c r="P92" s="208"/>
      <c r="Q92" s="20"/>
      <c r="R92" s="20"/>
      <c r="S92" s="20"/>
    </row>
    <row r="93" spans="1:19" ht="16.5">
      <c r="A93" s="175">
        <f t="shared" si="1"/>
        <v>72</v>
      </c>
      <c r="B93" s="177" t="s">
        <v>148</v>
      </c>
      <c r="C93" s="192"/>
      <c r="D93" s="193" t="s">
        <v>44</v>
      </c>
      <c r="E93" s="193">
        <v>932</v>
      </c>
      <c r="F93" s="209"/>
      <c r="G93" s="210"/>
      <c r="H93" s="207"/>
      <c r="I93" s="207"/>
      <c r="J93" s="207"/>
      <c r="K93" s="211"/>
      <c r="L93" s="211"/>
      <c r="M93" s="208"/>
      <c r="N93" s="208"/>
      <c r="O93" s="208"/>
      <c r="P93" s="208"/>
      <c r="Q93" s="20"/>
      <c r="R93" s="20"/>
      <c r="S93" s="20"/>
    </row>
    <row r="94" spans="1:19" ht="16.5">
      <c r="A94" s="175">
        <f t="shared" si="1"/>
        <v>73</v>
      </c>
      <c r="B94" s="177" t="s">
        <v>149</v>
      </c>
      <c r="C94" s="192"/>
      <c r="D94" s="193" t="s">
        <v>44</v>
      </c>
      <c r="E94" s="193">
        <v>326</v>
      </c>
      <c r="F94" s="209"/>
      <c r="G94" s="210"/>
      <c r="H94" s="207"/>
      <c r="I94" s="207"/>
      <c r="J94" s="207"/>
      <c r="K94" s="211"/>
      <c r="L94" s="211"/>
      <c r="M94" s="208"/>
      <c r="N94" s="208"/>
      <c r="O94" s="208"/>
      <c r="P94" s="208"/>
      <c r="Q94" s="20"/>
      <c r="R94" s="20"/>
      <c r="S94" s="20"/>
    </row>
    <row r="95" spans="1:19" ht="16.5">
      <c r="A95" s="175">
        <f t="shared" si="1"/>
        <v>74</v>
      </c>
      <c r="B95" s="179" t="s">
        <v>150</v>
      </c>
      <c r="C95" s="197"/>
      <c r="D95" s="198" t="s">
        <v>44</v>
      </c>
      <c r="E95" s="200">
        <v>290</v>
      </c>
      <c r="F95" s="209"/>
      <c r="G95" s="210"/>
      <c r="H95" s="207"/>
      <c r="I95" s="207"/>
      <c r="J95" s="207"/>
      <c r="K95" s="211"/>
      <c r="L95" s="211"/>
      <c r="M95" s="208"/>
      <c r="N95" s="208"/>
      <c r="O95" s="208"/>
      <c r="P95" s="208"/>
      <c r="Q95" s="20"/>
      <c r="R95" s="20"/>
      <c r="S95" s="20"/>
    </row>
    <row r="96" spans="1:19" ht="16.5">
      <c r="A96" s="175">
        <f t="shared" si="1"/>
        <v>75</v>
      </c>
      <c r="B96" s="177" t="s">
        <v>151</v>
      </c>
      <c r="C96" s="201"/>
      <c r="D96" s="193" t="s">
        <v>44</v>
      </c>
      <c r="E96" s="193">
        <v>1548</v>
      </c>
      <c r="F96" s="209"/>
      <c r="G96" s="210"/>
      <c r="H96" s="207"/>
      <c r="I96" s="207"/>
      <c r="J96" s="207"/>
      <c r="K96" s="211"/>
      <c r="L96" s="211"/>
      <c r="M96" s="208"/>
      <c r="N96" s="208"/>
      <c r="O96" s="208"/>
      <c r="P96" s="208"/>
      <c r="Q96" s="20"/>
      <c r="R96" s="20"/>
      <c r="S96" s="20"/>
    </row>
    <row r="97" spans="1:19" ht="16.5">
      <c r="A97" s="175">
        <f t="shared" si="1"/>
        <v>76</v>
      </c>
      <c r="B97" s="177" t="s">
        <v>152</v>
      </c>
      <c r="C97" s="201"/>
      <c r="D97" s="193" t="s">
        <v>46</v>
      </c>
      <c r="E97" s="193">
        <v>136</v>
      </c>
      <c r="F97" s="209"/>
      <c r="G97" s="210"/>
      <c r="H97" s="207"/>
      <c r="I97" s="207"/>
      <c r="J97" s="207"/>
      <c r="K97" s="211"/>
      <c r="L97" s="211"/>
      <c r="M97" s="208"/>
      <c r="N97" s="208"/>
      <c r="O97" s="208"/>
      <c r="P97" s="208"/>
      <c r="Q97" s="20"/>
      <c r="R97" s="20"/>
      <c r="S97" s="20"/>
    </row>
    <row r="98" spans="1:19" ht="16.5">
      <c r="A98" s="175">
        <f t="shared" si="1"/>
        <v>77</v>
      </c>
      <c r="B98" s="177" t="s">
        <v>153</v>
      </c>
      <c r="C98" s="201"/>
      <c r="D98" s="193" t="s">
        <v>154</v>
      </c>
      <c r="E98" s="193">
        <v>3</v>
      </c>
      <c r="F98" s="209"/>
      <c r="G98" s="210"/>
      <c r="H98" s="207"/>
      <c r="I98" s="207"/>
      <c r="J98" s="207"/>
      <c r="K98" s="211"/>
      <c r="L98" s="211"/>
      <c r="M98" s="208"/>
      <c r="N98" s="208"/>
      <c r="O98" s="208"/>
      <c r="P98" s="208"/>
      <c r="Q98" s="20"/>
      <c r="R98" s="20"/>
      <c r="S98" s="20"/>
    </row>
    <row r="99" spans="1:19" ht="16.5">
      <c r="A99" s="175">
        <f t="shared" si="1"/>
        <v>78</v>
      </c>
      <c r="B99" s="177" t="s">
        <v>155</v>
      </c>
      <c r="C99" s="201"/>
      <c r="D99" s="193" t="s">
        <v>46</v>
      </c>
      <c r="E99" s="193">
        <v>3</v>
      </c>
      <c r="F99" s="209"/>
      <c r="G99" s="210"/>
      <c r="H99" s="207"/>
      <c r="I99" s="207"/>
      <c r="J99" s="207"/>
      <c r="K99" s="211"/>
      <c r="L99" s="211"/>
      <c r="M99" s="208"/>
      <c r="N99" s="208"/>
      <c r="O99" s="208"/>
      <c r="P99" s="208"/>
      <c r="Q99" s="20"/>
      <c r="R99" s="20"/>
      <c r="S99" s="20"/>
    </row>
    <row r="100" spans="1:19" ht="16.5">
      <c r="A100" s="175">
        <f t="shared" si="1"/>
        <v>79</v>
      </c>
      <c r="B100" s="181" t="s">
        <v>56</v>
      </c>
      <c r="C100" s="202"/>
      <c r="D100" s="202" t="s">
        <v>154</v>
      </c>
      <c r="E100" s="202">
        <v>1</v>
      </c>
      <c r="F100" s="210"/>
      <c r="G100" s="210"/>
      <c r="H100" s="207"/>
      <c r="I100" s="207"/>
      <c r="J100" s="207"/>
      <c r="K100" s="211"/>
      <c r="L100" s="211"/>
      <c r="M100" s="208"/>
      <c r="N100" s="208"/>
      <c r="O100" s="208"/>
      <c r="P100" s="208"/>
      <c r="Q100" s="21"/>
      <c r="R100" s="22"/>
      <c r="S100" s="20"/>
    </row>
    <row r="101" spans="1:19" ht="16.5">
      <c r="A101" s="122"/>
      <c r="B101" s="123"/>
      <c r="C101" s="186"/>
      <c r="D101" s="186"/>
      <c r="E101" s="186"/>
      <c r="F101" s="186"/>
      <c r="G101" s="186"/>
      <c r="H101" s="212"/>
      <c r="I101" s="212"/>
      <c r="J101" s="212"/>
      <c r="K101" s="212"/>
      <c r="L101" s="212"/>
      <c r="M101" s="212"/>
      <c r="N101" s="212"/>
      <c r="O101" s="212"/>
      <c r="P101" s="212"/>
      <c r="Q101" s="20"/>
      <c r="R101" s="20"/>
      <c r="S101" s="20"/>
    </row>
    <row r="102" spans="1:19" ht="16.5">
      <c r="A102" s="126"/>
      <c r="B102" s="127" t="s">
        <v>66</v>
      </c>
      <c r="C102" s="213"/>
      <c r="D102" s="213"/>
      <c r="E102" s="213"/>
      <c r="F102" s="213"/>
      <c r="G102" s="213"/>
      <c r="H102" s="214"/>
      <c r="I102" s="214"/>
      <c r="J102" s="214"/>
      <c r="K102" s="214"/>
      <c r="L102" s="206"/>
      <c r="M102" s="215"/>
      <c r="N102" s="215"/>
      <c r="O102" s="215"/>
      <c r="P102" s="215"/>
      <c r="Q102" s="20"/>
      <c r="R102" s="20"/>
      <c r="S102" s="20"/>
    </row>
    <row r="103" spans="1:19" ht="16.5">
      <c r="A103" s="131"/>
      <c r="B103" s="132" t="s">
        <v>67</v>
      </c>
      <c r="C103" s="190"/>
      <c r="D103" s="152"/>
      <c r="E103" s="216" t="s">
        <v>405</v>
      </c>
      <c r="F103" s="216"/>
      <c r="G103" s="216"/>
      <c r="H103" s="152"/>
      <c r="I103" s="152"/>
      <c r="J103" s="152"/>
      <c r="K103" s="152"/>
      <c r="L103" s="152"/>
      <c r="M103" s="217"/>
      <c r="N103" s="217"/>
      <c r="O103" s="217"/>
      <c r="P103" s="217"/>
      <c r="Q103" s="20"/>
      <c r="R103" s="20"/>
      <c r="S103" s="20"/>
    </row>
    <row r="104" spans="1:19" ht="16.5">
      <c r="A104" s="135"/>
      <c r="B104" s="137" t="s">
        <v>66</v>
      </c>
      <c r="C104" s="205"/>
      <c r="D104" s="152"/>
      <c r="E104" s="216"/>
      <c r="F104" s="216"/>
      <c r="G104" s="216"/>
      <c r="H104" s="152"/>
      <c r="I104" s="152"/>
      <c r="J104" s="152"/>
      <c r="K104" s="152"/>
      <c r="L104" s="152"/>
      <c r="M104" s="217"/>
      <c r="N104" s="217"/>
      <c r="O104" s="217"/>
      <c r="P104" s="217"/>
      <c r="Q104" s="21"/>
      <c r="R104" s="21"/>
      <c r="S104" s="21"/>
    </row>
    <row r="105" spans="1:19" ht="16.5">
      <c r="A105" s="139"/>
      <c r="B105" s="139"/>
      <c r="C105" s="139"/>
      <c r="D105" s="140"/>
      <c r="E105" s="92"/>
      <c r="F105" s="92"/>
      <c r="G105" s="92"/>
      <c r="H105" s="48"/>
      <c r="I105" s="48"/>
      <c r="J105" s="48"/>
      <c r="K105" s="48"/>
      <c r="L105" s="48"/>
      <c r="M105" s="48"/>
      <c r="N105" s="48"/>
      <c r="O105" s="48"/>
      <c r="P105" s="48"/>
      <c r="Q105" s="20"/>
      <c r="R105" s="20"/>
      <c r="S105" s="20"/>
    </row>
    <row r="106" spans="1:19" ht="16.5">
      <c r="A106" s="141" t="s">
        <v>68</v>
      </c>
      <c r="B106" s="48"/>
      <c r="C106" s="48"/>
      <c r="D106" s="92"/>
      <c r="E106" s="92"/>
      <c r="F106" s="92"/>
      <c r="G106" s="92"/>
      <c r="H106" s="48"/>
      <c r="I106" s="48"/>
      <c r="J106" s="48"/>
      <c r="K106" s="48"/>
      <c r="L106" s="48"/>
      <c r="M106" s="48"/>
      <c r="N106" s="48"/>
      <c r="O106" s="48"/>
      <c r="P106" s="48"/>
      <c r="Q106" s="21"/>
      <c r="R106" s="21"/>
      <c r="S106" s="21"/>
    </row>
    <row r="107" spans="1:19" ht="16.5">
      <c r="A107" s="48"/>
      <c r="B107" s="48"/>
      <c r="C107" s="48"/>
      <c r="D107" s="92"/>
      <c r="E107" s="92"/>
      <c r="F107" s="92"/>
      <c r="G107" s="92"/>
      <c r="H107" s="48"/>
      <c r="I107" s="48"/>
      <c r="J107" s="48"/>
      <c r="K107" s="48"/>
      <c r="L107" s="48"/>
      <c r="M107" s="48"/>
      <c r="N107" s="48"/>
      <c r="O107" s="48"/>
      <c r="P107" s="48"/>
      <c r="Q107" s="20"/>
      <c r="R107" s="20"/>
      <c r="S107" s="20"/>
    </row>
    <row r="108" spans="1:19" ht="16.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20"/>
      <c r="R108" s="20"/>
      <c r="S108" s="20"/>
    </row>
    <row r="109" spans="1:16" ht="16.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</row>
    <row r="110" spans="1:16" ht="16.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</row>
  </sheetData>
  <sheetProtection selectLockedCells="1" selectUnlockedCells="1"/>
  <mergeCells count="48">
    <mergeCell ref="C11:C14"/>
    <mergeCell ref="B11:B14"/>
    <mergeCell ref="A11:A14"/>
    <mergeCell ref="A8:P8"/>
    <mergeCell ref="L12:L14"/>
    <mergeCell ref="K12:K14"/>
    <mergeCell ref="J12:J14"/>
    <mergeCell ref="I12:I14"/>
    <mergeCell ref="H12:H14"/>
    <mergeCell ref="G12:G14"/>
    <mergeCell ref="E11:E14"/>
    <mergeCell ref="D11:D14"/>
    <mergeCell ref="G11:K11"/>
    <mergeCell ref="P12:P14"/>
    <mergeCell ref="O12:O14"/>
    <mergeCell ref="N12:N14"/>
    <mergeCell ref="M12:M14"/>
    <mergeCell ref="N5:P5"/>
    <mergeCell ref="A7:P7"/>
    <mergeCell ref="B20:B21"/>
    <mergeCell ref="D20:D21"/>
    <mergeCell ref="E20:E21"/>
    <mergeCell ref="B22:B23"/>
    <mergeCell ref="D22:D23"/>
    <mergeCell ref="E22:E23"/>
    <mergeCell ref="L11:P11"/>
    <mergeCell ref="F11:F14"/>
    <mergeCell ref="B35:B36"/>
    <mergeCell ref="D35:D36"/>
    <mergeCell ref="E35:E36"/>
    <mergeCell ref="B39:B40"/>
    <mergeCell ref="D39:D40"/>
    <mergeCell ref="E39:E40"/>
    <mergeCell ref="B45:B46"/>
    <mergeCell ref="D45:D46"/>
    <mergeCell ref="E45:E46"/>
    <mergeCell ref="B47:B48"/>
    <mergeCell ref="D47:D48"/>
    <mergeCell ref="E47:E48"/>
    <mergeCell ref="B70:B71"/>
    <mergeCell ref="D70:D71"/>
    <mergeCell ref="E70:E71"/>
    <mergeCell ref="B54:B55"/>
    <mergeCell ref="D54:D55"/>
    <mergeCell ref="E54:E55"/>
    <mergeCell ref="B56:B57"/>
    <mergeCell ref="D56:D57"/>
    <mergeCell ref="E56:E57"/>
  </mergeCells>
  <conditionalFormatting sqref="B10:C10">
    <cfRule type="cellIs" priority="2" dxfId="0" operator="equal" stopIfTrue="1">
      <formula>0</formula>
    </cfRule>
  </conditionalFormatting>
  <conditionalFormatting sqref="A10">
    <cfRule type="cellIs" priority="1" dxfId="0" operator="equal" stopIfTrue="1">
      <formula>0</formula>
    </cfRule>
  </conditionalFormatting>
  <printOptions horizontalCentered="1"/>
  <pageMargins left="0.7086614173228347" right="0.7086614173228347" top="0.9448818897637796" bottom="0.551181102362204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</cp:lastModifiedBy>
  <cp:lastPrinted>2016-06-14T17:08:41Z</cp:lastPrinted>
  <dcterms:created xsi:type="dcterms:W3CDTF">2016-06-07T03:49:50Z</dcterms:created>
  <dcterms:modified xsi:type="dcterms:W3CDTF">2016-07-28T17:28:44Z</dcterms:modified>
  <cp:category/>
  <cp:version/>
  <cp:contentType/>
  <cp:contentStatus/>
</cp:coreProperties>
</file>